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QTOF-6550\2019_Microcystis (thèse Maxime)\190416_souches stressees\"/>
    </mc:Choice>
  </mc:AlternateContent>
  <bookViews>
    <workbookView xWindow="0" yWindow="0" windowWidth="24000" windowHeight="9135" activeTab="4"/>
  </bookViews>
  <sheets>
    <sheet name="methode &quot;phenylhexyl&quot;" sheetId="2" r:id="rId1"/>
    <sheet name="190520_souches stressées +MS" sheetId="4" r:id="rId2"/>
    <sheet name="full scan +MS" sheetId="8" r:id="rId3"/>
    <sheet name="autoMSMS +MS" sheetId="9" r:id="rId4"/>
    <sheet name="targetMSMS +MS" sheetId="10" r:id="rId5"/>
    <sheet name="meta données" sheetId="7" r:id="rId6"/>
    <sheet name="ordre batch" sheetId="5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4" i="4" l="1"/>
  <c r="M34" i="4" l="1"/>
  <c r="L34" i="4"/>
  <c r="O34" i="4" s="1"/>
  <c r="L33" i="4"/>
  <c r="P34" i="4" l="1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2" i="10"/>
  <c r="H81" i="7" l="1"/>
  <c r="I81" i="7" s="1"/>
  <c r="C81" i="7"/>
  <c r="B81" i="7"/>
  <c r="I80" i="7"/>
  <c r="C80" i="7"/>
  <c r="H80" i="7"/>
  <c r="B80" i="7"/>
  <c r="I77" i="7" l="1"/>
  <c r="I76" i="7"/>
  <c r="C77" i="7"/>
  <c r="C76" i="7"/>
  <c r="H77" i="7" l="1"/>
  <c r="H78" i="7" s="1"/>
  <c r="H76" i="7"/>
  <c r="B77" i="7"/>
  <c r="B78" i="7" s="1"/>
  <c r="B76" i="7"/>
  <c r="E2" i="7" l="1"/>
  <c r="C2" i="7" s="1"/>
  <c r="K2" i="7"/>
  <c r="I10" i="7" s="1"/>
  <c r="I43" i="7" l="1"/>
  <c r="I26" i="7"/>
  <c r="I60" i="7"/>
  <c r="I38" i="7"/>
  <c r="I36" i="7"/>
  <c r="I14" i="7"/>
  <c r="I16" i="7"/>
  <c r="C69" i="7"/>
  <c r="I55" i="7"/>
  <c r="I72" i="7"/>
  <c r="I48" i="7"/>
  <c r="I31" i="7"/>
  <c r="I9" i="7"/>
  <c r="I67" i="7"/>
  <c r="C58" i="7"/>
  <c r="I62" i="7"/>
  <c r="I50" i="7"/>
  <c r="C33" i="7"/>
  <c r="I24" i="7"/>
  <c r="I7" i="7"/>
  <c r="C70" i="7"/>
  <c r="C60" i="7"/>
  <c r="C43" i="7"/>
  <c r="C26" i="7"/>
  <c r="C72" i="7"/>
  <c r="C52" i="7"/>
  <c r="C46" i="7"/>
  <c r="C64" i="7"/>
  <c r="C62" i="7"/>
  <c r="C48" i="7"/>
  <c r="C31" i="7"/>
  <c r="C67" i="7"/>
  <c r="C57" i="7"/>
  <c r="C50" i="7"/>
  <c r="C40" i="7"/>
  <c r="C36" i="7"/>
  <c r="C34" i="7"/>
  <c r="C55" i="7"/>
  <c r="C45" i="7"/>
  <c r="C38" i="7"/>
  <c r="C28" i="7"/>
  <c r="I6" i="7"/>
  <c r="I3" i="7"/>
  <c r="I11" i="7"/>
  <c r="I8" i="7"/>
  <c r="I5" i="7"/>
  <c r="I13" i="7"/>
  <c r="I18" i="7"/>
  <c r="I15" i="7"/>
  <c r="I23" i="7"/>
  <c r="I20" i="7"/>
  <c r="I17" i="7"/>
  <c r="I25" i="7"/>
  <c r="I30" i="7"/>
  <c r="I27" i="7"/>
  <c r="I35" i="7"/>
  <c r="I32" i="7"/>
  <c r="I29" i="7"/>
  <c r="I37" i="7"/>
  <c r="I42" i="7"/>
  <c r="I39" i="7"/>
  <c r="I47" i="7"/>
  <c r="I44" i="7"/>
  <c r="I41" i="7"/>
  <c r="I49" i="7"/>
  <c r="I54" i="7"/>
  <c r="I51" i="7"/>
  <c r="I59" i="7"/>
  <c r="I56" i="7"/>
  <c r="I53" i="7"/>
  <c r="I61" i="7"/>
  <c r="I66" i="7"/>
  <c r="I63" i="7"/>
  <c r="I71" i="7"/>
  <c r="I68" i="7"/>
  <c r="I65" i="7"/>
  <c r="I73" i="7"/>
  <c r="I2" i="7"/>
  <c r="I19" i="7"/>
  <c r="I12" i="7"/>
  <c r="I69" i="7"/>
  <c r="I64" i="7"/>
  <c r="I70" i="7"/>
  <c r="I57" i="7"/>
  <c r="I52" i="7"/>
  <c r="I58" i="7"/>
  <c r="I45" i="7"/>
  <c r="I40" i="7"/>
  <c r="I46" i="7"/>
  <c r="I33" i="7"/>
  <c r="I28" i="7"/>
  <c r="I34" i="7"/>
  <c r="I21" i="7"/>
  <c r="I22" i="7"/>
  <c r="I4" i="7"/>
  <c r="C21" i="7"/>
  <c r="C24" i="7"/>
  <c r="C16" i="7"/>
  <c r="C19" i="7"/>
  <c r="C22" i="7"/>
  <c r="C14" i="7"/>
  <c r="C9" i="7"/>
  <c r="C12" i="7"/>
  <c r="C4" i="7"/>
  <c r="C7" i="7"/>
  <c r="C10" i="7"/>
  <c r="C73" i="7"/>
  <c r="C65" i="7"/>
  <c r="C68" i="7"/>
  <c r="C71" i="7"/>
  <c r="C63" i="7"/>
  <c r="C66" i="7"/>
  <c r="C61" i="7"/>
  <c r="C53" i="7"/>
  <c r="C56" i="7"/>
  <c r="C59" i="7"/>
  <c r="C51" i="7"/>
  <c r="C54" i="7"/>
  <c r="C49" i="7"/>
  <c r="C41" i="7"/>
  <c r="C44" i="7"/>
  <c r="C47" i="7"/>
  <c r="C39" i="7"/>
  <c r="C42" i="7"/>
  <c r="C37" i="7"/>
  <c r="C29" i="7"/>
  <c r="C32" i="7"/>
  <c r="C35" i="7"/>
  <c r="C27" i="7"/>
  <c r="C30" i="7"/>
  <c r="C25" i="7"/>
  <c r="C17" i="7"/>
  <c r="C20" i="7"/>
  <c r="C23" i="7"/>
  <c r="C15" i="7"/>
  <c r="C18" i="7"/>
  <c r="C13" i="7"/>
  <c r="C5" i="7"/>
  <c r="C8" i="7"/>
  <c r="C11" i="7"/>
  <c r="C3" i="7"/>
  <c r="C6" i="7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2" i="9"/>
  <c r="H33" i="4"/>
  <c r="B150" i="5" l="1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" i="5"/>
  <c r="C2" i="8"/>
  <c r="O33" i="4"/>
  <c r="M33" i="4"/>
  <c r="P33" i="4"/>
  <c r="U32" i="4"/>
  <c r="S32" i="4"/>
  <c r="P32" i="4"/>
  <c r="O32" i="4"/>
  <c r="N32" i="4"/>
  <c r="M32" i="4"/>
  <c r="L32" i="4"/>
  <c r="J32" i="4"/>
  <c r="H32" i="4"/>
  <c r="U31" i="4"/>
  <c r="S31" i="4"/>
  <c r="P31" i="4"/>
  <c r="O31" i="4"/>
  <c r="N31" i="4"/>
  <c r="M31" i="4"/>
  <c r="L31" i="4"/>
  <c r="J31" i="4"/>
  <c r="U30" i="4"/>
  <c r="S30" i="4"/>
  <c r="P30" i="4"/>
  <c r="O30" i="4"/>
  <c r="N30" i="4"/>
  <c r="M30" i="4"/>
  <c r="L30" i="4"/>
  <c r="J30" i="4"/>
  <c r="G30" i="4"/>
  <c r="F30" i="4"/>
  <c r="P27" i="4"/>
  <c r="O27" i="4"/>
  <c r="N27" i="4"/>
  <c r="M27" i="4"/>
  <c r="L27" i="4"/>
  <c r="J27" i="4"/>
  <c r="I27" i="4"/>
  <c r="H27" i="4"/>
  <c r="G27" i="4"/>
  <c r="F27" i="4"/>
  <c r="F9" i="4"/>
  <c r="R7" i="4"/>
  <c r="R6" i="4"/>
  <c r="Q6" i="4"/>
  <c r="O6" i="4"/>
  <c r="M6" i="4"/>
</calcChain>
</file>

<file path=xl/comments1.xml><?xml version="1.0" encoding="utf-8"?>
<comments xmlns="http://schemas.openxmlformats.org/spreadsheetml/2006/main">
  <authors>
    <author>DR</author>
    <author>Damien REVEILLON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DR:</t>
        </r>
        <r>
          <rPr>
            <sz val="9"/>
            <color indexed="81"/>
            <rFont val="Tahoma"/>
            <family val="2"/>
          </rPr>
          <t xml:space="preserve">
Vu dans Grison et al 2016 (avec JC Martin)</t>
        </r>
      </text>
    </comment>
    <comment ref="L6" authorId="1" shapeId="0">
      <text>
        <r>
          <rPr>
            <b/>
            <sz val="9"/>
            <color indexed="81"/>
            <rFont val="Tahoma"/>
            <family val="2"/>
          </rPr>
          <t>Damien REVEILLON:</t>
        </r>
        <r>
          <rPr>
            <sz val="9"/>
            <color indexed="81"/>
            <rFont val="Tahoma"/>
            <family val="2"/>
          </rPr>
          <t xml:space="preserve">
pool de l'ensemble des échantillons</t>
        </r>
      </text>
    </comment>
  </commentList>
</comments>
</file>

<file path=xl/sharedStrings.xml><?xml version="1.0" encoding="utf-8"?>
<sst xmlns="http://schemas.openxmlformats.org/spreadsheetml/2006/main" count="1357" uniqueCount="509">
  <si>
    <t>Gradient classique</t>
  </si>
  <si>
    <t>Ech</t>
  </si>
  <si>
    <t>Full Scan</t>
  </si>
  <si>
    <t>Randomized batch</t>
  </si>
  <si>
    <t>QC 1</t>
  </si>
  <si>
    <t>Blank sample first injected</t>
  </si>
  <si>
    <t>min</t>
  </si>
  <si>
    <t>%ACN</t>
  </si>
  <si>
    <t xml:space="preserve">A = </t>
  </si>
  <si>
    <t xml:space="preserve">B = </t>
  </si>
  <si>
    <t xml:space="preserve">V = </t>
  </si>
  <si>
    <t>T =</t>
  </si>
  <si>
    <t xml:space="preserve">d = </t>
  </si>
  <si>
    <t xml:space="preserve">auto MS/MS --&gt; </t>
  </si>
  <si>
    <t>auto MS/MS</t>
  </si>
  <si>
    <t>(optimal number?)</t>
  </si>
  <si>
    <t xml:space="preserve">a QC sample (pool of all samples) injected </t>
  </si>
  <si>
    <t>Finish with a blank sample</t>
  </si>
  <si>
    <t>Blank</t>
  </si>
  <si>
    <t>FA 0,1%</t>
  </si>
  <si>
    <t>ACN</t>
  </si>
  <si>
    <t>+</t>
  </si>
  <si>
    <t>Phenylhexyl</t>
  </si>
  <si>
    <t>QC</t>
  </si>
  <si>
    <t>échantillons</t>
  </si>
  <si>
    <t xml:space="preserve">a QC sample every </t>
  </si>
  <si>
    <t>samples (including blanks)</t>
  </si>
  <si>
    <t>QToF</t>
  </si>
  <si>
    <t>UHPLC</t>
  </si>
  <si>
    <t>1290 Infinity II (Agilent technologies, Santa Clara, CA, USA)</t>
  </si>
  <si>
    <t>equipped with a Dual Jet Stream® electrospray ionization (ESI) interface</t>
  </si>
  <si>
    <t xml:space="preserve">Q-Tof 6550 iFunnel (Agilent technologies, CA, USA)  </t>
  </si>
  <si>
    <t>operating in both negative and positive mode in separate runs</t>
  </si>
  <si>
    <t>Resolution</t>
  </si>
  <si>
    <t>40 000 (FWHM)</t>
  </si>
  <si>
    <t>Full scan</t>
  </si>
  <si>
    <t>MS/MS</t>
  </si>
  <si>
    <t>Parameters</t>
  </si>
  <si>
    <t>3 CE : 30, 50 and 70 eV</t>
  </si>
  <si>
    <t>Water</t>
  </si>
  <si>
    <t>Autosampler</t>
  </si>
  <si>
    <t>MS</t>
  </si>
  <si>
    <t>to</t>
  </si>
  <si>
    <t>Column</t>
  </si>
  <si>
    <t>Methods</t>
  </si>
  <si>
    <t>LC</t>
  </si>
  <si>
    <t>full scan</t>
  </si>
  <si>
    <t>soit</t>
  </si>
  <si>
    <t>for MS</t>
  </si>
  <si>
    <t>for MS/MS</t>
  </si>
  <si>
    <r>
      <t xml:space="preserve">à prévoir si les </t>
    </r>
    <r>
      <rPr>
        <sz val="11"/>
        <color rgb="FFFF0000"/>
        <rFont val="Calibri"/>
        <family val="2"/>
        <scheme val="minor"/>
      </rPr>
      <t xml:space="preserve">X </t>
    </r>
    <r>
      <rPr>
        <sz val="11"/>
        <color theme="1"/>
        <rFont val="Calibri"/>
        <family val="2"/>
        <scheme val="minor"/>
      </rPr>
      <t xml:space="preserve">autres QC sont répartis en </t>
    </r>
    <r>
      <rPr>
        <sz val="11"/>
        <color rgb="FFFF0000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vials</t>
    </r>
  </si>
  <si>
    <t xml:space="preserve">Blank </t>
  </si>
  <si>
    <t>QC 0</t>
  </si>
  <si>
    <t>QC 2</t>
  </si>
  <si>
    <t>nom éch</t>
  </si>
  <si>
    <t>sample position</t>
  </si>
  <si>
    <t>Method</t>
  </si>
  <si>
    <t>Data file</t>
  </si>
  <si>
    <t>sample type</t>
  </si>
  <si>
    <t>Sample</t>
  </si>
  <si>
    <t>P1-A1</t>
  </si>
  <si>
    <t>QC 3</t>
  </si>
  <si>
    <t>QC 4</t>
  </si>
  <si>
    <t>QC 5</t>
  </si>
  <si>
    <t>QC 6</t>
  </si>
  <si>
    <t>QC 7</t>
  </si>
  <si>
    <t>QC 8</t>
  </si>
  <si>
    <t>QC 9</t>
  </si>
  <si>
    <t>P1-A2</t>
  </si>
  <si>
    <t>P1-A3</t>
  </si>
  <si>
    <t>P1-A4</t>
  </si>
  <si>
    <t>P1-A5</t>
  </si>
  <si>
    <t>P1-A6</t>
  </si>
  <si>
    <t>P1-A7</t>
  </si>
  <si>
    <t>P1-A8</t>
  </si>
  <si>
    <t>P1-A9</t>
  </si>
  <si>
    <t>P1-B1</t>
  </si>
  <si>
    <t>P1-B2</t>
  </si>
  <si>
    <t>P1-B3</t>
  </si>
  <si>
    <t>P1-B4</t>
  </si>
  <si>
    <t>P1-B5</t>
  </si>
  <si>
    <t>P1-B6</t>
  </si>
  <si>
    <t>P1-B7</t>
  </si>
  <si>
    <t>P1-B8</t>
  </si>
  <si>
    <t>P1-B9</t>
  </si>
  <si>
    <t>P1-C1</t>
  </si>
  <si>
    <t>P1-C2</t>
  </si>
  <si>
    <t>P1-C3</t>
  </si>
  <si>
    <t>P1-C4</t>
  </si>
  <si>
    <t>P1-C5</t>
  </si>
  <si>
    <t>P1-C6</t>
  </si>
  <si>
    <t>P1-C7</t>
  </si>
  <si>
    <t>P1-C8</t>
  </si>
  <si>
    <t>P1-C9</t>
  </si>
  <si>
    <t>P1-D1</t>
  </si>
  <si>
    <t>P1-D2</t>
  </si>
  <si>
    <t>P1-D3</t>
  </si>
  <si>
    <t>P1-D4</t>
  </si>
  <si>
    <t>P1-D5</t>
  </si>
  <si>
    <t>P1-D6</t>
  </si>
  <si>
    <t>P1-D7</t>
  </si>
  <si>
    <t>P1-D8</t>
  </si>
  <si>
    <t>P1-D9</t>
  </si>
  <si>
    <t>P1-E1</t>
  </si>
  <si>
    <t>P1-E2</t>
  </si>
  <si>
    <t>P1-E3</t>
  </si>
  <si>
    <t>P1-E4</t>
  </si>
  <si>
    <t>P1-E5</t>
  </si>
  <si>
    <t>P1-E6</t>
  </si>
  <si>
    <t>P1-E7</t>
  </si>
  <si>
    <t>P1-E8</t>
  </si>
  <si>
    <t>P1-E9</t>
  </si>
  <si>
    <t>P1-F1</t>
  </si>
  <si>
    <t>P1-F2</t>
  </si>
  <si>
    <t>P1-F3</t>
  </si>
  <si>
    <t>P1-F4</t>
  </si>
  <si>
    <t>P1-F5</t>
  </si>
  <si>
    <t>P1-F6</t>
  </si>
  <si>
    <t>P1-F7</t>
  </si>
  <si>
    <t>P1-F8</t>
  </si>
  <si>
    <t>P1-F9</t>
  </si>
  <si>
    <t>si lancé à</t>
  </si>
  <si>
    <t>lundi</t>
  </si>
  <si>
    <t>changment du 1er rack si 1 QC toutes les 10 injections</t>
  </si>
  <si>
    <t xml:space="preserve">fini à </t>
  </si>
  <si>
    <t>mardi</t>
  </si>
  <si>
    <t>changement du 2eme rack si 1 QC toutes les 10 injections</t>
  </si>
  <si>
    <t>mercredi</t>
  </si>
  <si>
    <t>changement du 3eme rack si 1 QC toutes les 10 injections</t>
  </si>
  <si>
    <t>jeudi</t>
  </si>
  <si>
    <t>auto-MS/MS</t>
  </si>
  <si>
    <t>vendredi</t>
  </si>
  <si>
    <t>7806_0.6_A_T0</t>
  </si>
  <si>
    <t>7806_0.6_B_T0</t>
  </si>
  <si>
    <t>7806_0.6_C_T0</t>
  </si>
  <si>
    <t>7806_0.6_A_T2</t>
  </si>
  <si>
    <t>7806_0.6_B_T2</t>
  </si>
  <si>
    <t>7806_0.6_C_T2</t>
  </si>
  <si>
    <t>7806_0.6_A_T4</t>
  </si>
  <si>
    <t>7806_0.6_B_T4</t>
  </si>
  <si>
    <t>7806_0.6_C_T4</t>
  </si>
  <si>
    <t>7806_0.6_A_T7</t>
  </si>
  <si>
    <t>7806_0.6_B_T7</t>
  </si>
  <si>
    <t>7806_0.6_C_T7</t>
  </si>
  <si>
    <t>7806_3.4_A_T0</t>
  </si>
  <si>
    <t>7806_3.4_B_T0</t>
  </si>
  <si>
    <t>7806_3.4_C_T0</t>
  </si>
  <si>
    <t>7806_3.4_A_T2</t>
  </si>
  <si>
    <t>7806_3.4_B_T2</t>
  </si>
  <si>
    <t>7806_3.4_C_T2</t>
  </si>
  <si>
    <t>7806_3.4_A_T4</t>
  </si>
  <si>
    <t>7806_3.4_B_T4</t>
  </si>
  <si>
    <t>7806_3.4_C_T4</t>
  </si>
  <si>
    <t>7806_3.4_A_T7</t>
  </si>
  <si>
    <t>7806_3.4_B_T7</t>
  </si>
  <si>
    <t>7806_3.4_C_T7</t>
  </si>
  <si>
    <t>7806_6.7_A_T0</t>
  </si>
  <si>
    <t>7806_6.7_B_T0</t>
  </si>
  <si>
    <t>7806_6.7_C_T0</t>
  </si>
  <si>
    <t>7806_6.7_A_T2</t>
  </si>
  <si>
    <t>7806_6.7_B_T2</t>
  </si>
  <si>
    <t>7806_6.7_C_T2</t>
  </si>
  <si>
    <t>7806_6.7_A_T4</t>
  </si>
  <si>
    <t>7806_6.7_B_T4</t>
  </si>
  <si>
    <t>7806_6.7_C_T4</t>
  </si>
  <si>
    <t>7806_6.7_A_T7</t>
  </si>
  <si>
    <t>7806_6.7_B_T7</t>
  </si>
  <si>
    <t>7806_6.7_C_T7</t>
  </si>
  <si>
    <t>7806_8.4_A_T0</t>
  </si>
  <si>
    <t>7806_8.4_B_T0</t>
  </si>
  <si>
    <t>7806_8.4_C_T0</t>
  </si>
  <si>
    <t>7806_8.4_A_T2</t>
  </si>
  <si>
    <t>7806_8.4_B_T2</t>
  </si>
  <si>
    <t>7806_8.4_C_T2</t>
  </si>
  <si>
    <t>7806_8.4_A_T4</t>
  </si>
  <si>
    <t>7806_8.4_B_T4</t>
  </si>
  <si>
    <t>7806_8.4_C_T4</t>
  </si>
  <si>
    <t>7806_8.4_A_T7</t>
  </si>
  <si>
    <t>7806_8.4_B_T7</t>
  </si>
  <si>
    <t>7806_8.4_C_T7</t>
  </si>
  <si>
    <t>7806_10.8_A_T0</t>
  </si>
  <si>
    <t>7806_10.8_B_T0</t>
  </si>
  <si>
    <t>7806_10.8_C_T0</t>
  </si>
  <si>
    <t>7806_10.8_A_T2</t>
  </si>
  <si>
    <t>7806_10.8_B_T2</t>
  </si>
  <si>
    <t>7806_10.8_C_T2</t>
  </si>
  <si>
    <t>7806_10.8_A_T4</t>
  </si>
  <si>
    <t>7806_10.8_B_T4</t>
  </si>
  <si>
    <t>7806_10.8_C_T4</t>
  </si>
  <si>
    <t>7806_10.8_A_T7</t>
  </si>
  <si>
    <t>7806_10.8_B_T7</t>
  </si>
  <si>
    <t>7806_10.8_C_T7</t>
  </si>
  <si>
    <t>7806_14.4_A_T0</t>
  </si>
  <si>
    <t>7806_14.4_B_T0</t>
  </si>
  <si>
    <t>7806_14.4_C_T0</t>
  </si>
  <si>
    <t>7806_14.4_A_T2</t>
  </si>
  <si>
    <t>7806_14.4_B_T2</t>
  </si>
  <si>
    <t>7806_14.4_C_T2</t>
  </si>
  <si>
    <t>7806_14.4_A_T4</t>
  </si>
  <si>
    <t>7806_14.4_B_T4</t>
  </si>
  <si>
    <t>7806_14.4_C_T4</t>
  </si>
  <si>
    <t>7806_14.4_A_T7</t>
  </si>
  <si>
    <t>7806_14.4_B_T7</t>
  </si>
  <si>
    <t>7806_14.4_C_T7</t>
  </si>
  <si>
    <t>7820_0.6_A_T0</t>
  </si>
  <si>
    <t>7820_0.6_B_T0</t>
  </si>
  <si>
    <t>7820_0.6_C_T0</t>
  </si>
  <si>
    <t>7820_0.6_A_T2</t>
  </si>
  <si>
    <t>7820_0.6_B_T2</t>
  </si>
  <si>
    <t>7820_0.6_C_T2</t>
  </si>
  <si>
    <t>7820_0.6_A_T4</t>
  </si>
  <si>
    <t>7820_0.6_B_T4</t>
  </si>
  <si>
    <t>7820_0.6_C_T4</t>
  </si>
  <si>
    <t>7820_0.6_A_T7</t>
  </si>
  <si>
    <t>7820_0.6_B_T7</t>
  </si>
  <si>
    <t>7820_0.6_C_T7</t>
  </si>
  <si>
    <t>7820_3.4_A_T0</t>
  </si>
  <si>
    <t>7820_3.4_B_T0</t>
  </si>
  <si>
    <t>7820_3.4_C_T0</t>
  </si>
  <si>
    <t>7820_3.4_A_T2</t>
  </si>
  <si>
    <t>7820_3.4_B_T2</t>
  </si>
  <si>
    <t>7820_3.4_C_T2</t>
  </si>
  <si>
    <t>7820_3.4_A_T4</t>
  </si>
  <si>
    <t>7820_3.4_B_T4</t>
  </si>
  <si>
    <t>7820_3.4_C_T4</t>
  </si>
  <si>
    <t>7820_3.4_A_T7</t>
  </si>
  <si>
    <t>7820_3.4_B_T7</t>
  </si>
  <si>
    <t>7820_3.4_C_T7</t>
  </si>
  <si>
    <t>7820_6.7_A_T0</t>
  </si>
  <si>
    <t>7820_6.7_B_T0</t>
  </si>
  <si>
    <t>7820_6.7_C_T0</t>
  </si>
  <si>
    <t>7820_6.7_A_T2</t>
  </si>
  <si>
    <t>7820_6.7_B_T2</t>
  </si>
  <si>
    <t>7820_6.7_C_T2</t>
  </si>
  <si>
    <t>7820_6.7_A_T4</t>
  </si>
  <si>
    <t>7820_6.7_B_T4</t>
  </si>
  <si>
    <t>7820_6.7_C_T4</t>
  </si>
  <si>
    <t>7820_6.7_A_T7</t>
  </si>
  <si>
    <t>7820_6.7_B_T7</t>
  </si>
  <si>
    <t>7820_6.7_C_T7</t>
  </si>
  <si>
    <t>7820_8.4_A_T0</t>
  </si>
  <si>
    <t>7820_8.4_B_T0</t>
  </si>
  <si>
    <t>7820_8.4_C_T0</t>
  </si>
  <si>
    <t>7820_8.4_A_T2</t>
  </si>
  <si>
    <t>7820_8.4_B_T2</t>
  </si>
  <si>
    <t>7820_8.4_C_T2</t>
  </si>
  <si>
    <t>7820_8.4_A_T4</t>
  </si>
  <si>
    <t>7820_8.4_B_T4</t>
  </si>
  <si>
    <t>7820_8.4_C_T4</t>
  </si>
  <si>
    <t>7820_8.4_A_T7</t>
  </si>
  <si>
    <t>7820_8.4_B_T7</t>
  </si>
  <si>
    <t>7820_8.4_C_T7</t>
  </si>
  <si>
    <t>7820_10.8_A_T0</t>
  </si>
  <si>
    <t>7820_10.8_B_T0</t>
  </si>
  <si>
    <t>7820_10.8_C_T0</t>
  </si>
  <si>
    <t>7820_10.8_A_T2</t>
  </si>
  <si>
    <t>7820_10.8_B_T2</t>
  </si>
  <si>
    <t>7820_10.8_C_T2</t>
  </si>
  <si>
    <t>7820_10.8_A_T4</t>
  </si>
  <si>
    <t>7820_10.8_B_T4</t>
  </si>
  <si>
    <t>7820_10.8_C_T4</t>
  </si>
  <si>
    <t>7820_10.8_A_T7</t>
  </si>
  <si>
    <t>7820_10.8_B_T7</t>
  </si>
  <si>
    <t>7820_10.8_C_T7</t>
  </si>
  <si>
    <t>7820_14.4_A_T0</t>
  </si>
  <si>
    <t>7820_14.4_B_T0</t>
  </si>
  <si>
    <t>7820_14.4_C_T0</t>
  </si>
  <si>
    <t>7820_14.4_A_T2</t>
  </si>
  <si>
    <t>7820_14.4_B_T2</t>
  </si>
  <si>
    <t>7820_14.4_C_T2</t>
  </si>
  <si>
    <t>7820_14.4_A_T4</t>
  </si>
  <si>
    <t>7820_14.4_B_T4</t>
  </si>
  <si>
    <t>7820_14.4_C_T4</t>
  </si>
  <si>
    <t>7820_14.4_A_T7</t>
  </si>
  <si>
    <t>7820_14.4_B_T7</t>
  </si>
  <si>
    <t>7820_14.4_C_T7</t>
  </si>
  <si>
    <t>Inoculum_20</t>
  </si>
  <si>
    <t>Inoculum_06</t>
  </si>
  <si>
    <t>blanc A</t>
  </si>
  <si>
    <t>blanc B</t>
  </si>
  <si>
    <t>blanc C</t>
  </si>
  <si>
    <t>blanc MeOH rinçage</t>
  </si>
  <si>
    <t>QC10</t>
  </si>
  <si>
    <t>QC11</t>
  </si>
  <si>
    <t>QC12</t>
  </si>
  <si>
    <t>QC13</t>
  </si>
  <si>
    <t>QC14</t>
  </si>
  <si>
    <t>QC15</t>
  </si>
  <si>
    <t>QC16</t>
  </si>
  <si>
    <t>QC17</t>
  </si>
  <si>
    <t>QC18</t>
  </si>
  <si>
    <t>QC19</t>
  </si>
  <si>
    <t>QC20</t>
  </si>
  <si>
    <t>QC21</t>
  </si>
  <si>
    <t>QC22</t>
  </si>
  <si>
    <t>QC23</t>
  </si>
  <si>
    <t>QC24</t>
  </si>
  <si>
    <t>D:\MassHunter\Data\Damien\190520_Microcystis stress\blc 1.d</t>
  </si>
  <si>
    <t>D:\MassHunter\Data\Damien\190520_Microcystis stress\blc 2.d</t>
  </si>
  <si>
    <t>D:\MassHunter\Data\Damien\190520_Microcystis stress\blc 3.d</t>
  </si>
  <si>
    <t>D:\MassHunter\Data\Damien\190520_Microcystis stress\blc 4.d</t>
  </si>
  <si>
    <t>D:\MassHunter\Data\Damien\190520_Microcystis stress\QC 0.d</t>
  </si>
  <si>
    <t>D:\MassHunter\Data\Damien\190520_Microcystis stress\QC 1.d</t>
  </si>
  <si>
    <t>D:\MassHunter\Data\Damien\190520_Microcystis stress\QC 2.d</t>
  </si>
  <si>
    <t>D:\MassHunter\Data\Damien\190520_Microcystis stress\QC 3.d</t>
  </si>
  <si>
    <t>D:\MassHunter\Data\Damien\190520_Microcystis stress\QC 4.d</t>
  </si>
  <si>
    <t>D:\MassHunter\Data\Damien\190520_Microcystis stress\QC 5.d</t>
  </si>
  <si>
    <t>D:\MassHunter\Data\Damien\190520_Microcystis stress\QC 6.d</t>
  </si>
  <si>
    <t>D:\MassHunter\Data\Damien\190520_Microcystis stress\QC 7.d</t>
  </si>
  <si>
    <t>D:\MassHunter\Data\Damien\190520_Microcystis stress\QC 8.d</t>
  </si>
  <si>
    <t>D:\MassHunter\Data\Damien\190520_Microcystis stress\QC 9.d</t>
  </si>
  <si>
    <t>blanc MeOH</t>
  </si>
  <si>
    <t>P-A2</t>
  </si>
  <si>
    <t>D:\MassHunter\Data\Damien\190520_Microcystis stress\7820_3.4_C_T7.d</t>
  </si>
  <si>
    <t>D:\MassHunter\Data\Damien\190520_Microcystis stress\7820_8.4_B_T7.d</t>
  </si>
  <si>
    <t>D:\MassHunter\Data\Damien\190520_Microcystis stress\7806_6.7_C_T7.d</t>
  </si>
  <si>
    <t>D:\MassHunter\Data\Damien\190520_Microcystis stress\7806_10.8_B_T0.d</t>
  </si>
  <si>
    <t>D:\MassHunter\Data\Damien\190520_Microcystis stress\7806_0.6_A_T7.d</t>
  </si>
  <si>
    <t>D:\MassHunter\Data\Damien\190520_Microcystis stress\blanc A.d</t>
  </si>
  <si>
    <t>D:\MassHunter\Data\Damien\190520_Microcystis stress\7820_6.7_C_T2.d</t>
  </si>
  <si>
    <t>D:\MassHunter\Data\Damien\190520_Microcystis stress\7820_10.8_B_T2.d</t>
  </si>
  <si>
    <t>D:\MassHunter\Data\Damien\190520_Microcystis stress\7806_3.4_B_T0.d</t>
  </si>
  <si>
    <t>D:\MassHunter\Data\Damien\190520_Microcystis stress\7806_8.4_C_T2.d</t>
  </si>
  <si>
    <t>D:\MassHunter\Data\Damien\190520_Microcystis stress\QC 10.d</t>
  </si>
  <si>
    <t>D:\MassHunter\Data\Damien\190520_Microcystis stress\7820_8.4_A_T4.d</t>
  </si>
  <si>
    <t>D:\MassHunter\Data\Damien\190520_Microcystis stress\7806_6.7_B_T2.d</t>
  </si>
  <si>
    <t>D:\MassHunter\Data\Damien\190520_Microcystis stress\7806_0.6_C_T0.d</t>
  </si>
  <si>
    <t>D:\MassHunter\Data\Damien\190520_Microcystis stress\7806_8.4_B_T7.d</t>
  </si>
  <si>
    <t>D:\MassHunter\Data\Damien\190520_Microcystis stress\7820_6.7_C_T4.d</t>
  </si>
  <si>
    <t>D:\MassHunter\Data\Damien\190520_Microcystis stress\7806_14.4_A_T4.d</t>
  </si>
  <si>
    <t>D:\MassHunter\Data\Damien\190520_Microcystis stress\7806_6.7_C_T4.d</t>
  </si>
  <si>
    <t>D:\MassHunter\Data\Damien\190520_Microcystis stress\7806_0.6_B_T7.d</t>
  </si>
  <si>
    <t>D:\MassHunter\Data\Damien\190520_Microcystis stress\blanc C.d</t>
  </si>
  <si>
    <t>D:\MassHunter\Data\Damien\190520_Microcystis stress\7806_10.8_A_T2.d</t>
  </si>
  <si>
    <t>D:\MassHunter\Data\Damien\190520_Microcystis stress\QC 11.d</t>
  </si>
  <si>
    <t>D:\MassHunter\Data\Damien\190520_Microcystis stress\7820_6.7_A_T4.d</t>
  </si>
  <si>
    <t>D:\MassHunter\Data\Damien\190520_Microcystis stress\7806_3.4_B_T7.d</t>
  </si>
  <si>
    <t>D:\MassHunter\Data\Damien\190520_Microcystis stress\7806_8.4_A_T7.d</t>
  </si>
  <si>
    <t>D:\MassHunter\Data\Damien\190520_Microcystis stress\7806_3.4_B_T2.d</t>
  </si>
  <si>
    <t>D:\MassHunter\Data\Damien\190520_Microcystis stress\7820_8.4_B_T2.d</t>
  </si>
  <si>
    <t>D:\MassHunter\Data\Damien\190520_Microcystis stress\7820_8.4_A_T2.d</t>
  </si>
  <si>
    <t>D:\MassHunter\Data\Damien\190520_Microcystis stress\7820_3.4_B_T4.d</t>
  </si>
  <si>
    <t>D:\MassHunter\Data\Damien\190520_Microcystis stress\7806_8.4_B_T4.d</t>
  </si>
  <si>
    <t>D:\MassHunter\Data\Damien\190520_Microcystis stress\7806_6.7_C_T0.d</t>
  </si>
  <si>
    <t>D:\MassHunter\Data\Damien\190520_Microcystis stress\7806_3.4_A_T7.d</t>
  </si>
  <si>
    <t>D:\MassHunter\Data\Damien\190520_Microcystis stress\QC 12.d</t>
  </si>
  <si>
    <t>D:\MassHunter\Data\Damien\190520_Microcystis stress\7820_6.7_C_T7.d</t>
  </si>
  <si>
    <t>D:\MassHunter\Data\Damien\190520_Microcystis stress\7820_6.7_A_T0.d</t>
  </si>
  <si>
    <t>D:\MassHunter\Data\Damien\190520_Microcystis stress\7820_0.6_C_T4.d</t>
  </si>
  <si>
    <t>D:\MassHunter\Data\Damien\190520_Microcystis stress\7820_10.8_B_T0.d</t>
  </si>
  <si>
    <t>D:\MassHunter\Data\Damien\190520_Microcystis stress\7806_8.4_B_T2.d</t>
  </si>
  <si>
    <t>D:\MassHunter\Data\Damien\190520_Microcystis stress\7820_10.8_C_T0.d</t>
  </si>
  <si>
    <t>D:\MassHunter\Data\Damien\190520_Microcystis stress\7806_14.4_B_T7.d</t>
  </si>
  <si>
    <t>D:\MassHunter\Data\Damien\190520_Microcystis stress\7806_8.4_A_T2.d</t>
  </si>
  <si>
    <t>D:\MassHunter\Data\Damien\190520_Microcystis stress\7820_14.4_B_T4.d</t>
  </si>
  <si>
    <t>D:\MassHunter\Data\Damien\190520_Microcystis stress\7820_8.4_C_T0.d</t>
  </si>
  <si>
    <t>D:\MassHunter\Data\Damien\190520_Microcystis stress\QC 13.d</t>
  </si>
  <si>
    <t>D:\MassHunter\Data\Damien\190520_Microcystis stress\7820_10.8_B_T4.d</t>
  </si>
  <si>
    <t>D:\MassHunter\Data\Damien\190520_Microcystis stress\blanc B.d</t>
  </si>
  <si>
    <t>D:\MassHunter\Data\Damien\190520_Microcystis stress\7820_14.4_B_T7.d</t>
  </si>
  <si>
    <t>D:\MassHunter\Data\Damien\190520_Microcystis stress\7806_3.4_C_T7.d</t>
  </si>
  <si>
    <t>D:\MassHunter\Data\Damien\190520_Microcystis stress\7806_3.4_A_T2.d</t>
  </si>
  <si>
    <t>D:\MassHunter\Data\Damien\190520_Microcystis stress\7806_6.7_A_T7.d</t>
  </si>
  <si>
    <t>D:\MassHunter\Data\Damien\190520_Microcystis stress\7820_10.8_A_T0.d</t>
  </si>
  <si>
    <t>D:\MassHunter\Data\Damien\190520_Microcystis stress\7820_0.6_A_T7.d</t>
  </si>
  <si>
    <t>D:\MassHunter\Data\Damien\190520_Microcystis stress\7806_6.7_A_T4.d</t>
  </si>
  <si>
    <t>D:\MassHunter\Data\Damien\190520_Microcystis stress\7820_14.4_B_T0.d</t>
  </si>
  <si>
    <t>D:\MassHunter\Data\Damien\190520_Microcystis stress\QC 14.d</t>
  </si>
  <si>
    <t>D:\MassHunter\Data\Damien\190520_Microcystis stress\7820_10.8_B_T7.d</t>
  </si>
  <si>
    <t>D:\MassHunter\Data\Damien\190520_Microcystis stress\7820_8.4_C_T7.d</t>
  </si>
  <si>
    <t>D:\MassHunter\Data\Damien\190520_Microcystis stress\blc 5.d</t>
  </si>
  <si>
    <t>D:\MassHunter\Data\Damien\190520_Microcystis stress\7820_0.6_C_T0.d</t>
  </si>
  <si>
    <t>D:\MassHunter\Data\Damien\190520_Microcystis stress\7806_8.4_C_T7.d</t>
  </si>
  <si>
    <t>D:\MassHunter\Data\Damien\190520_Microcystis stress\7806_10.8_B_T2.d</t>
  </si>
  <si>
    <t>D:\MassHunter\Data\Damien\190520_Microcystis stress\7820_3.4_C_T0.d</t>
  </si>
  <si>
    <t>D:\MassHunter\Data\Damien\190520_Microcystis stress\7806_0.6_B_T4.d</t>
  </si>
  <si>
    <t>D:\MassHunter\Data\Damien\190520_Microcystis stress\7820_10.8_A_T4.d</t>
  </si>
  <si>
    <t>D:\MassHunter\Data\Damien\190520_Microcystis stress\7806_10.8_C_T4.d</t>
  </si>
  <si>
    <t>D:\MassHunter\Data\Damien\190520_Microcystis stress\7820_3.4_B_T0.d</t>
  </si>
  <si>
    <t>D:\MassHunter\Data\Damien\190520_Microcystis stress\QC 15.d</t>
  </si>
  <si>
    <t>D:\MassHunter\Data\Damien\190520_Microcystis stress\7820_0.6_A_T0.d</t>
  </si>
  <si>
    <t>D:\MassHunter\Data\Damien\190520_Microcystis stress\7806_8.4_A_T4.d</t>
  </si>
  <si>
    <t>D:\MassHunter\Data\Damien\190520_Microcystis stress\7806_0.6_B_T2.d</t>
  </si>
  <si>
    <t>D:\MassHunter\Data\Damien\190520_Microcystis stress\7806_6.7_B_T7.d</t>
  </si>
  <si>
    <t>D:\MassHunter\Data\Damien\190520_Microcystis stress\7806_10.8_A_T4.d</t>
  </si>
  <si>
    <t>D:\MassHunter\Data\Damien\190520_Microcystis stress\7806_0.6_A_T2.d</t>
  </si>
  <si>
    <t>D:\MassHunter\Data\Damien\190520_Microcystis stress\7806_0.6_B_T0.d</t>
  </si>
  <si>
    <t>D:\MassHunter\Data\Damien\190520_Microcystis stress\7806_3.4_C_T4.d</t>
  </si>
  <si>
    <t>D:\MassHunter\Data\Damien\190520_Microcystis stress\7806_3.4_B_T4.d</t>
  </si>
  <si>
    <t>D:\MassHunter\Data\Damien\190520_Microcystis stress\7806_14.4_A_T0.d</t>
  </si>
  <si>
    <t>D:\MassHunter\Data\Damien\190520_Microcystis stress\QC 16.d</t>
  </si>
  <si>
    <t>D:\MassHunter\Data\Damien\190520_Microcystis stress\7806_10.8_A_T7.d</t>
  </si>
  <si>
    <t>D:\MassHunter\Data\Damien\190520_Microcystis stress\7820_14.4_A_T7.d</t>
  </si>
  <si>
    <t>D:\MassHunter\Data\Damien\190520_Microcystis stress\7820_8.4_C_T2.d</t>
  </si>
  <si>
    <t>D:\MassHunter\Data\Damien\190520_Microcystis stress\7820_3.4_C_T2.d</t>
  </si>
  <si>
    <t>D:\MassHunter\Data\Damien\190520_Microcystis stress\7806_6.7_B_T0.d</t>
  </si>
  <si>
    <t>D:\MassHunter\Data\Damien\190520_Microcystis stress\7820_10.8_A_T2.d</t>
  </si>
  <si>
    <t>D:\MassHunter\Data\Damien\190520_Microcystis stress\7820_0.6_C_T2.d</t>
  </si>
  <si>
    <t>D:\MassHunter\Data\Damien\190520_Microcystis stress\7806_14.4_C_T2.d</t>
  </si>
  <si>
    <t>D:\MassHunter\Data\Damien\190520_Microcystis stress\7820_14.4_C_T7.d</t>
  </si>
  <si>
    <t>D:\MassHunter\Data\Damien\190520_Microcystis stress\7806_10.8_A_T0.d</t>
  </si>
  <si>
    <t>D:\MassHunter\Data\Damien\190520_Microcystis stress\QC 17.d</t>
  </si>
  <si>
    <t>D:\MassHunter\Data\Damien\190520_Microcystis stress\7806_0.6_C_T2.d</t>
  </si>
  <si>
    <t>D:\MassHunter\Data\Damien\190520_Microcystis stress\7820_10.8_C_T4.d</t>
  </si>
  <si>
    <t>D:\MassHunter\Data\Damien\190520_Microcystis stress\7820_6.7_B_T4.d</t>
  </si>
  <si>
    <t>D:\MassHunter\Data\Damien\190520_Microcystis stress\7820_8.4_B_T4.d</t>
  </si>
  <si>
    <t>D:\MassHunter\Data\Damien\190520_Microcystis stress\7806_14.4_C_T0.d</t>
  </si>
  <si>
    <t>D:\MassHunter\Data\Damien\190520_Microcystis stress\7806_6.7_A_T2.d</t>
  </si>
  <si>
    <t>D:\MassHunter\Data\Damien\190520_Microcystis stress\7806_10.8_B_T4.d</t>
  </si>
  <si>
    <t>D:\MassHunter\Data\Damien\190520_Microcystis stress\7806_0.6_A_T0.d</t>
  </si>
  <si>
    <t>D:\MassHunter\Data\Damien\190520_Microcystis stress\7820_6.7_B_T7.d</t>
  </si>
  <si>
    <t>D:\MassHunter\Data\Damien\190520_Microcystis stress\7806_14.4_C_T4.d</t>
  </si>
  <si>
    <t>D:\MassHunter\Data\Damien\190520_Microcystis stress\QC 18.d</t>
  </si>
  <si>
    <t>D:\MassHunter\Data\Damien\190520_Microcystis stress\7820_14.4_C_T0.d</t>
  </si>
  <si>
    <t>D:\MassHunter\Data\Damien\190520_Microcystis stress\7806_6.7_A_T0.d</t>
  </si>
  <si>
    <t>D:\MassHunter\Data\Damien\190520_Microcystis stress\7806_8.4_B_T0.d</t>
  </si>
  <si>
    <t>D:\MassHunter\Data\Damien\190520_Microcystis stress\7820_14.4_B_T2.d</t>
  </si>
  <si>
    <t>D:\MassHunter\Data\Damien\190520_Microcystis stress\7806_14.4_B_T4.d</t>
  </si>
  <si>
    <t>D:\MassHunter\Data\Damien\190520_Microcystis stress\7820_3.4_B_T7.d</t>
  </si>
  <si>
    <t>D:\MassHunter\Data\Damien\190520_Microcystis stress\7820_0.6_A_T4.d</t>
  </si>
  <si>
    <t>D:\MassHunter\Data\Damien\190520_Microcystis stress\7806_3.4_A_T0.d</t>
  </si>
  <si>
    <t>D:\MassHunter\Data\Damien\190520_Microcystis stress\7820_3.4_A_T4.d</t>
  </si>
  <si>
    <t>D:\MassHunter\Data\Damien\190520_Microcystis stress\7806_10.8_C_T2.d</t>
  </si>
  <si>
    <t>D:\MassHunter\Data\Damien\190520_Microcystis stress\QC 19.d</t>
  </si>
  <si>
    <t>D:\MassHunter\Data\Damien\190520_Microcystis stress\7820_6.7_A_T7.d</t>
  </si>
  <si>
    <t>D:\MassHunter\Data\Damien\190520_Microcystis stress\7806_0.6_A_T4.d</t>
  </si>
  <si>
    <t>D:\MassHunter\Data\Damien\190520_Microcystis stress\7820_0.6_A_T2.d</t>
  </si>
  <si>
    <t>D:\MassHunter\Data\Damien\190520_Microcystis stress\7820_10.8_C_T7.d</t>
  </si>
  <si>
    <t>D:\MassHunter\Data\Damien\190520_Microcystis stress\blc 6.d</t>
  </si>
  <si>
    <t>D:\MassHunter\Data\Damien\190520_Microcystis stress\7820_3.4_B_T2.d</t>
  </si>
  <si>
    <t>D:\MassHunter\Data\Damien\190520_Microcystis stress\7806_8.4_C_T0.d</t>
  </si>
  <si>
    <t>D:\MassHunter\Data\Damien\190520_Microcystis stress\7820_8.4_A_T0.d</t>
  </si>
  <si>
    <t>D:\MassHunter\Data\Damien\190520_Microcystis stress\7820_3.4_A_T2.d</t>
  </si>
  <si>
    <t>D:\MassHunter\Data\Damien\190520_Microcystis stress\7820_14.4_C_T2.d</t>
  </si>
  <si>
    <t>D:\MassHunter\Data\Damien\190520_Microcystis stress\7806_8.4_C_T4.d</t>
  </si>
  <si>
    <t>D:\MassHunter\Data\Damien\190520_Microcystis stress\QC 20.d</t>
  </si>
  <si>
    <t>D:\MassHunter\Data\Damien\190520_Microcystis stress\7820_0.6_C_T7.d</t>
  </si>
  <si>
    <t>D:\MassHunter\Data\Damien\190520_Microcystis stress\7806_8.4_A_T0.d</t>
  </si>
  <si>
    <t>D:\MassHunter\Data\Damien\190520_Microcystis stress\7820_3.4_C_T4.d</t>
  </si>
  <si>
    <t>D:\MassHunter\Data\Damien\190520_Microcystis stress\7806_6.7_C_T2.d</t>
  </si>
  <si>
    <t>D:\MassHunter\Data\Damien\190520_Microcystis stress\7806_14.4_A_T7.d</t>
  </si>
  <si>
    <t>D:\MassHunter\Data\Damien\190520_Microcystis stress\7806_10.8_B_T7.d</t>
  </si>
  <si>
    <t>D:\MassHunter\Data\Damien\190520_Microcystis stress\7820_0.6_B_T7.d</t>
  </si>
  <si>
    <t>D:\MassHunter\Data\Damien\190520_Microcystis stress\7806_14.4_C_T7.d</t>
  </si>
  <si>
    <t>D:\MassHunter\Data\Damien\190520_Microcystis stress\7820_14.4_A_T0.d</t>
  </si>
  <si>
    <t>D:\MassHunter\Data\Damien\190520_Microcystis stress\7820_8.4_C_T4.d</t>
  </si>
  <si>
    <t>D:\MassHunter\Data\Damien\190520_Microcystis stress\QC 21.d</t>
  </si>
  <si>
    <t>D:\MassHunter\Data\Damien\190520_Microcystis stress\Inoculum_20.d</t>
  </si>
  <si>
    <t>D:\MassHunter\Data\Damien\190520_Microcystis stress\7820_6.7_A_T2.d</t>
  </si>
  <si>
    <t>D:\MassHunter\Data\Damien\190520_Microcystis stress\7806_3.4_A_T4.d</t>
  </si>
  <si>
    <t>D:\MassHunter\Data\Damien\190520_Microcystis stress\7820_8.4_B_T0.d</t>
  </si>
  <si>
    <t>D:\MassHunter\Data\Damien\190520_Microcystis stress\7820_3.4_A_T7.d</t>
  </si>
  <si>
    <t>D:\MassHunter\Data\Damien\190520_Microcystis stress\7806_3.4_C_T0.d</t>
  </si>
  <si>
    <t>D:\MassHunter\Data\Damien\190520_Microcystis stress\7820_3.4_A_T0.d</t>
  </si>
  <si>
    <t>D:\MassHunter\Data\Damien\190520_Microcystis stress\7820_0.6_B_T2.d</t>
  </si>
  <si>
    <t>D:\MassHunter\Data\Damien\190520_Microcystis stress\7806_10.8_C_T0.d</t>
  </si>
  <si>
    <t>D:\MassHunter\Data\Damien\190520_Microcystis stress\7806_14.4_A_T2.d</t>
  </si>
  <si>
    <t>D:\MassHunter\Data\Damien\190520_Microcystis stress\QC 22.d</t>
  </si>
  <si>
    <t>D:\MassHunter\Data\Damien\190520_Microcystis stress\7820_0.6_B_T0.d</t>
  </si>
  <si>
    <t>D:\MassHunter\Data\Damien\190520_Microcystis stress\7806_14.4_B_T2.d</t>
  </si>
  <si>
    <t>D:\MassHunter\Data\Damien\190520_Microcystis stress\7806_6.7_B_T4.d</t>
  </si>
  <si>
    <t>D:\MassHunter\Data\Damien\190520_Microcystis stress\Inoculum_06.d</t>
  </si>
  <si>
    <t>D:\MassHunter\Data\Damien\190520_Microcystis stress\7806_14.4_B_T0.d</t>
  </si>
  <si>
    <t>D:\MassHunter\Data\Damien\190520_Microcystis stress\7820_6.7_C_T0.d</t>
  </si>
  <si>
    <t>D:\MassHunter\Data\Damien\190520_Microcystis stress\7806_0.6_C_T7.d</t>
  </si>
  <si>
    <t>D:\MassHunter\Data\Damien\190520_Microcystis stress\7820_10.8_A_T7.d</t>
  </si>
  <si>
    <t>D:\MassHunter\Data\Damien\190520_Microcystis stress\7820_14.4_C_T4.d</t>
  </si>
  <si>
    <t>D:\MassHunter\Data\Damien\190520_Microcystis stress\7820_8.4_A_T7</t>
  </si>
  <si>
    <t>D:\MassHunter\Data\Damien\190520_Microcystis stress\QC 23.d</t>
  </si>
  <si>
    <t>D:\MassHunter\Data\Damien\190520_Microcystis stress\7820_0.6_B_T4.d</t>
  </si>
  <si>
    <t>D:\MassHunter\Data\Damien\190520_Microcystis stress\7820_14.4_A_T4.d</t>
  </si>
  <si>
    <t>D:\MassHunter\Data\Damien\190520_Microcystis stress\7820_10.8_C_T2.d</t>
  </si>
  <si>
    <t>D:\MassHunter\Data\Damien\190520_Microcystis stress\7806_0.6_C_T4.d</t>
  </si>
  <si>
    <t>D:\MassHunter\Data\Damien\190520_Microcystis stress\7820_6.7_B_T0.d</t>
  </si>
  <si>
    <t>D:\MassHunter\Data\Damien\190520_Microcystis stress\7820_14.4_A_T2.d</t>
  </si>
  <si>
    <t>D:\MassHunter\Data\Damien\190520_Microcystis stress\7806_10.8_C_T7.d</t>
  </si>
  <si>
    <t>D:\MassHunter\Data\Damien\190520_Microcystis stress\7806_3.4_C_T2.d</t>
  </si>
  <si>
    <t>D:\MassHunter\Data\Damien\190520_Microcystis stress\7820_6.7_B_T2.d</t>
  </si>
  <si>
    <t>D:\MassHunter\Data\Damien\190520_Microcystis stress\QC 24.d</t>
  </si>
  <si>
    <t>D:\MassHunter\Data\Damien\190520_Microcystis stress\blc rincage.d</t>
  </si>
  <si>
    <t>D:\MassHunter\Data\Damien\</t>
  </si>
  <si>
    <t>190520_Microcystis stress\</t>
  </si>
  <si>
    <t>Dossier</t>
  </si>
  <si>
    <t>Dossier Personne</t>
  </si>
  <si>
    <t>blc 1</t>
  </si>
  <si>
    <t>blc 2</t>
  </si>
  <si>
    <t>blc 3</t>
  </si>
  <si>
    <t>blc 4</t>
  </si>
  <si>
    <t>QC0</t>
  </si>
  <si>
    <t>QC1</t>
  </si>
  <si>
    <t>QC2</t>
  </si>
  <si>
    <t>QC3</t>
  </si>
  <si>
    <t>QC4</t>
  </si>
  <si>
    <t>QC5</t>
  </si>
  <si>
    <t>QC6</t>
  </si>
  <si>
    <t>QC7</t>
  </si>
  <si>
    <t>QC8</t>
  </si>
  <si>
    <t>QC9</t>
  </si>
  <si>
    <t>max</t>
  </si>
  <si>
    <t>normalization</t>
  </si>
  <si>
    <t>cells/mL</t>
  </si>
  <si>
    <t>facteur d'écart min - max</t>
  </si>
  <si>
    <t>si V = 25 mL</t>
  </si>
  <si>
    <t>médiane</t>
  </si>
  <si>
    <t>moyenne</t>
  </si>
  <si>
    <t>controle 1</t>
  </si>
  <si>
    <t>controle 2</t>
  </si>
  <si>
    <t>controle 3</t>
  </si>
  <si>
    <t>target-MS/MS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</si>
</sst>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0&quot; times&quot;"/>
    <numFmt numFmtId="165" formatCode="0&quot; µL&quot;"/>
    <numFmt numFmtId="166" formatCode="0.0&quot; mL/min&quot;"/>
    <numFmt numFmtId="167" formatCode="0&quot; min&quot;"/>
    <numFmt numFmtId="168" formatCode="0&quot; injections&quot;"/>
    <numFmt numFmtId="169" formatCode="0&quot; mL de phase mobile&quot;"/>
    <numFmt numFmtId="170" formatCode="0&quot; ech&quot;"/>
    <numFmt numFmtId="171" formatCode="0&quot; blancs&quot;"/>
    <numFmt numFmtId="172" formatCode="0&quot; autres QC&quot;"/>
    <numFmt numFmtId="173" formatCode="0&quot; QC&quot;"/>
    <numFmt numFmtId="174" formatCode="0&quot; blanc final&quot;"/>
    <numFmt numFmtId="175" formatCode="General&quot; µL&quot;"/>
    <numFmt numFmtId="176" formatCode="General&quot; °C&quot;"/>
    <numFmt numFmtId="177" formatCode="General&quot; mL/min&quot;"/>
    <numFmt numFmtId="178" formatCode="General&quot; m/z&quot;"/>
    <numFmt numFmtId="179" formatCode="General&quot; mm&quot;"/>
    <numFmt numFmtId="180" formatCode="General&quot; µm&quot;"/>
    <numFmt numFmtId="181" formatCode="General&quot; injections&quot;"/>
    <numFmt numFmtId="182" formatCode="General&quot; h&quot;"/>
    <numFmt numFmtId="183" formatCode="General&quot; spectra/s&quot;"/>
    <numFmt numFmtId="184" formatCode="General&quot; µL à injecter pour QC1&quot;"/>
    <numFmt numFmtId="185" formatCode="General&quot; µL à injecter pour tous les autres QC&quot;"/>
    <numFmt numFmtId="186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172" fontId="0" fillId="0" borderId="0" xfId="0" applyNumberFormat="1" applyAlignment="1">
      <alignment horizontal="left"/>
    </xf>
    <xf numFmtId="174" fontId="0" fillId="0" borderId="9" xfId="0" applyNumberFormat="1" applyBorder="1"/>
    <xf numFmtId="168" fontId="0" fillId="0" borderId="0" xfId="0" applyNumberFormat="1"/>
    <xf numFmtId="178" fontId="0" fillId="0" borderId="0" xfId="0" applyNumberFormat="1" applyAlignment="1">
      <alignment horizontal="center"/>
    </xf>
    <xf numFmtId="179" fontId="0" fillId="0" borderId="0" xfId="0" applyNumberFormat="1"/>
    <xf numFmtId="180" fontId="0" fillId="0" borderId="0" xfId="0" applyNumberFormat="1"/>
    <xf numFmtId="175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0" fontId="0" fillId="0" borderId="0" xfId="0" quotePrefix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6" fillId="0" borderId="1" xfId="0" applyFont="1" applyBorder="1"/>
    <xf numFmtId="171" fontId="0" fillId="0" borderId="0" xfId="0" applyNumberFormat="1" applyBorder="1"/>
    <xf numFmtId="173" fontId="0" fillId="0" borderId="0" xfId="0" applyNumberFormat="1" applyBorder="1"/>
    <xf numFmtId="170" fontId="0" fillId="0" borderId="0" xfId="0" applyNumberFormat="1" applyBorder="1"/>
    <xf numFmtId="172" fontId="0" fillId="0" borderId="0" xfId="0" applyNumberFormat="1" applyBorder="1" applyAlignment="1">
      <alignment horizontal="left"/>
    </xf>
    <xf numFmtId="174" fontId="0" fillId="0" borderId="0" xfId="0" applyNumberFormat="1" applyBorder="1"/>
    <xf numFmtId="168" fontId="0" fillId="0" borderId="0" xfId="0" applyNumberFormat="1" applyBorder="1"/>
    <xf numFmtId="181" fontId="0" fillId="0" borderId="0" xfId="0" applyNumberFormat="1" applyBorder="1" applyAlignment="1">
      <alignment horizontal="center"/>
    </xf>
    <xf numFmtId="171" fontId="0" fillId="0" borderId="10" xfId="0" applyNumberFormat="1" applyBorder="1" applyAlignment="1">
      <alignment horizontal="center"/>
    </xf>
    <xf numFmtId="173" fontId="0" fillId="0" borderId="11" xfId="0" applyNumberFormat="1" applyBorder="1" applyAlignment="1">
      <alignment horizontal="center"/>
    </xf>
    <xf numFmtId="178" fontId="0" fillId="2" borderId="0" xfId="0" applyNumberFormat="1" applyFill="1" applyAlignment="1">
      <alignment horizontal="center"/>
    </xf>
    <xf numFmtId="0" fontId="1" fillId="0" borderId="0" xfId="0" applyFont="1"/>
    <xf numFmtId="182" fontId="0" fillId="0" borderId="0" xfId="0" applyNumberFormat="1" applyAlignment="1">
      <alignment horizontal="center"/>
    </xf>
    <xf numFmtId="171" fontId="0" fillId="0" borderId="0" xfId="0" applyNumberFormat="1" applyBorder="1" applyAlignment="1">
      <alignment horizontal="center"/>
    </xf>
    <xf numFmtId="173" fontId="0" fillId="0" borderId="0" xfId="0" applyNumberForma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9" xfId="0" applyFill="1" applyBorder="1" applyAlignment="1">
      <alignment horizontal="center"/>
    </xf>
    <xf numFmtId="171" fontId="0" fillId="3" borderId="0" xfId="0" applyNumberFormat="1" applyFill="1"/>
    <xf numFmtId="170" fontId="0" fillId="4" borderId="0" xfId="0" applyNumberFormat="1" applyFill="1"/>
    <xf numFmtId="0" fontId="0" fillId="4" borderId="9" xfId="0" applyFill="1" applyBorder="1" applyAlignment="1">
      <alignment horizontal="center"/>
    </xf>
    <xf numFmtId="171" fontId="0" fillId="0" borderId="0" xfId="0" applyNumberFormat="1" applyFill="1" applyBorder="1" applyAlignment="1">
      <alignment horizontal="center"/>
    </xf>
    <xf numFmtId="173" fontId="0" fillId="0" borderId="0" xfId="0" applyNumberFormat="1" applyFill="1" applyBorder="1" applyAlignment="1">
      <alignment horizontal="center"/>
    </xf>
    <xf numFmtId="170" fontId="0" fillId="0" borderId="0" xfId="0" applyNumberFormat="1" applyFill="1" applyBorder="1"/>
    <xf numFmtId="171" fontId="0" fillId="0" borderId="0" xfId="0" applyNumberFormat="1" applyFill="1" applyBorder="1"/>
    <xf numFmtId="172" fontId="0" fillId="0" borderId="0" xfId="0" applyNumberFormat="1" applyFill="1" applyBorder="1" applyAlignment="1">
      <alignment horizontal="left"/>
    </xf>
    <xf numFmtId="174" fontId="0" fillId="0" borderId="0" xfId="0" applyNumberFormat="1" applyFill="1" applyBorder="1"/>
    <xf numFmtId="0" fontId="0" fillId="0" borderId="0" xfId="0" applyAlignment="1"/>
    <xf numFmtId="0" fontId="2" fillId="0" borderId="0" xfId="0" applyFont="1"/>
    <xf numFmtId="173" fontId="0" fillId="0" borderId="0" xfId="0" applyNumberFormat="1" applyAlignment="1">
      <alignment horizontal="center"/>
    </xf>
    <xf numFmtId="183" fontId="0" fillId="0" borderId="0" xfId="0" applyNumberFormat="1" applyAlignment="1">
      <alignment horizontal="left"/>
    </xf>
    <xf numFmtId="184" fontId="0" fillId="0" borderId="0" xfId="0" applyNumberFormat="1" applyAlignment="1">
      <alignment horizontal="center"/>
    </xf>
    <xf numFmtId="175" fontId="0" fillId="0" borderId="0" xfId="0" applyNumberFormat="1" applyFill="1" applyAlignment="1">
      <alignment horizontal="center"/>
    </xf>
    <xf numFmtId="185" fontId="0" fillId="0" borderId="0" xfId="0" applyNumberFormat="1" applyAlignment="1">
      <alignment horizontal="center"/>
    </xf>
    <xf numFmtId="175" fontId="0" fillId="0" borderId="0" xfId="0" applyNumberFormat="1"/>
    <xf numFmtId="164" fontId="1" fillId="2" borderId="12" xfId="0" applyNumberFormat="1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6" fontId="0" fillId="2" borderId="0" xfId="0" applyNumberFormat="1" applyFill="1" applyAlignment="1">
      <alignment horizontal="center"/>
    </xf>
    <xf numFmtId="167" fontId="0" fillId="2" borderId="0" xfId="0" applyNumberFormat="1" applyFill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82" fontId="0" fillId="0" borderId="0" xfId="0" applyNumberFormat="1"/>
    <xf numFmtId="182" fontId="1" fillId="0" borderId="0" xfId="0" applyNumberFormat="1" applyFont="1"/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Border="1"/>
    <xf numFmtId="0" fontId="0" fillId="0" borderId="0" xfId="0" applyBorder="1" applyAlignment="1">
      <alignment horizontal="right"/>
    </xf>
    <xf numFmtId="2" fontId="0" fillId="0" borderId="0" xfId="0" applyNumberFormat="1"/>
    <xf numFmtId="0" fontId="6" fillId="4" borderId="0" xfId="0" applyFont="1" applyFill="1"/>
    <xf numFmtId="0" fontId="6" fillId="5" borderId="0" xfId="0" applyFont="1" applyFill="1"/>
    <xf numFmtId="1" fontId="0" fillId="0" borderId="0" xfId="0" applyNumberFormat="1"/>
    <xf numFmtId="0" fontId="0" fillId="0" borderId="0" xfId="0" applyFill="1"/>
    <xf numFmtId="0" fontId="6" fillId="0" borderId="0" xfId="0" applyFont="1" applyFill="1"/>
    <xf numFmtId="186" fontId="0" fillId="0" borderId="0" xfId="0" applyNumberFormat="1" applyAlignment="1">
      <alignment horizontal="center"/>
    </xf>
    <xf numFmtId="11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'methode "phenylhexyl"'!$F$10:$F$15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14</c:v>
                </c:pt>
                <c:pt idx="4">
                  <c:v>14.1</c:v>
                </c:pt>
                <c:pt idx="5">
                  <c:v>18</c:v>
                </c:pt>
              </c:numCache>
            </c:numRef>
          </c:xVal>
          <c:yVal>
            <c:numRef>
              <c:f>'methode "phenylhexyl"'!$G$10:$G$15</c:f>
              <c:numCache>
                <c:formatCode>0%</c:formatCode>
                <c:ptCount val="6"/>
                <c:pt idx="0">
                  <c:v>0.05</c:v>
                </c:pt>
                <c:pt idx="1">
                  <c:v>0.05</c:v>
                </c:pt>
                <c:pt idx="2">
                  <c:v>1</c:v>
                </c:pt>
                <c:pt idx="3">
                  <c:v>1</c:v>
                </c:pt>
                <c:pt idx="4">
                  <c:v>0.05</c:v>
                </c:pt>
                <c:pt idx="5">
                  <c:v>0.05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333360"/>
        <c:axId val="253334536"/>
      </c:scatterChart>
      <c:valAx>
        <c:axId val="253333360"/>
        <c:scaling>
          <c:orientation val="minMax"/>
          <c:max val="1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Time (min)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334536"/>
        <c:crosses val="autoZero"/>
        <c:crossBetween val="midCat"/>
        <c:majorUnit val="4"/>
        <c:minorUnit val="2"/>
      </c:valAx>
      <c:valAx>
        <c:axId val="253334536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% ACN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333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4</xdr:row>
      <xdr:rowOff>152399</xdr:rowOff>
    </xdr:from>
    <xdr:to>
      <xdr:col>12</xdr:col>
      <xdr:colOff>85725</xdr:colOff>
      <xdr:row>15</xdr:row>
      <xdr:rowOff>90486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0"/>
  <sheetViews>
    <sheetView workbookViewId="0">
      <selection activeCell="O26" sqref="O26"/>
    </sheetView>
  </sheetViews>
  <sheetFormatPr defaultColWidth="11.42578125" defaultRowHeight="15" x14ac:dyDescent="0.25"/>
  <cols>
    <col min="2" max="2" width="15" bestFit="1" customWidth="1"/>
    <col min="3" max="3" width="12.5703125" customWidth="1"/>
    <col min="4" max="4" width="13" customWidth="1"/>
    <col min="5" max="5" width="7.85546875" bestFit="1" customWidth="1"/>
  </cols>
  <sheetData>
    <row r="3" spans="2:17" x14ac:dyDescent="0.25">
      <c r="B3" t="s">
        <v>44</v>
      </c>
      <c r="O3" s="59" t="s">
        <v>28</v>
      </c>
    </row>
    <row r="4" spans="2:17" x14ac:dyDescent="0.25">
      <c r="B4" t="s">
        <v>45</v>
      </c>
      <c r="C4" t="s">
        <v>43</v>
      </c>
      <c r="D4" t="s">
        <v>22</v>
      </c>
      <c r="E4" s="23">
        <v>150</v>
      </c>
      <c r="F4" s="23">
        <v>2.1</v>
      </c>
      <c r="G4" s="24">
        <v>1.7</v>
      </c>
      <c r="O4" s="58" t="s">
        <v>29</v>
      </c>
    </row>
    <row r="5" spans="2:17" x14ac:dyDescent="0.25">
      <c r="C5" t="s">
        <v>8</v>
      </c>
      <c r="D5" s="6" t="s">
        <v>39</v>
      </c>
      <c r="E5" s="6" t="s">
        <v>21</v>
      </c>
      <c r="F5" s="6" t="s">
        <v>19</v>
      </c>
    </row>
    <row r="6" spans="2:17" x14ac:dyDescent="0.25">
      <c r="C6" t="s">
        <v>9</v>
      </c>
      <c r="D6" s="6" t="s">
        <v>20</v>
      </c>
      <c r="E6" s="6" t="s">
        <v>21</v>
      </c>
      <c r="F6" s="6" t="s">
        <v>19</v>
      </c>
    </row>
    <row r="8" spans="2:17" x14ac:dyDescent="0.25">
      <c r="C8" t="s">
        <v>10</v>
      </c>
      <c r="D8" s="25">
        <v>5</v>
      </c>
      <c r="F8" t="s">
        <v>0</v>
      </c>
      <c r="O8" s="59" t="s">
        <v>27</v>
      </c>
    </row>
    <row r="9" spans="2:17" x14ac:dyDescent="0.25">
      <c r="C9" t="s">
        <v>11</v>
      </c>
      <c r="D9" s="26">
        <v>40</v>
      </c>
      <c r="F9" t="s">
        <v>6</v>
      </c>
      <c r="G9" t="s">
        <v>7</v>
      </c>
      <c r="O9" s="58" t="s">
        <v>31</v>
      </c>
    </row>
    <row r="10" spans="2:17" x14ac:dyDescent="0.25">
      <c r="C10" t="s">
        <v>40</v>
      </c>
      <c r="D10" s="26">
        <v>5</v>
      </c>
      <c r="F10" s="1">
        <v>0</v>
      </c>
      <c r="G10" s="5">
        <v>0.05</v>
      </c>
      <c r="O10" t="s">
        <v>30</v>
      </c>
    </row>
    <row r="11" spans="2:17" x14ac:dyDescent="0.25">
      <c r="C11" t="s">
        <v>12</v>
      </c>
      <c r="D11" s="27">
        <v>0.5</v>
      </c>
      <c r="F11" s="1">
        <v>2</v>
      </c>
      <c r="G11" s="5">
        <v>0.05</v>
      </c>
      <c r="O11" t="s">
        <v>32</v>
      </c>
    </row>
    <row r="12" spans="2:17" x14ac:dyDescent="0.25">
      <c r="F12" s="1">
        <v>10</v>
      </c>
      <c r="G12" s="5">
        <v>1</v>
      </c>
    </row>
    <row r="13" spans="2:17" x14ac:dyDescent="0.25">
      <c r="F13" s="1">
        <v>14</v>
      </c>
      <c r="G13" s="5">
        <v>1</v>
      </c>
      <c r="O13" s="59" t="s">
        <v>37</v>
      </c>
    </row>
    <row r="14" spans="2:17" x14ac:dyDescent="0.25">
      <c r="F14" s="1">
        <v>14.1</v>
      </c>
      <c r="G14" s="5">
        <v>0.05</v>
      </c>
      <c r="O14" t="s">
        <v>33</v>
      </c>
      <c r="P14" t="s">
        <v>34</v>
      </c>
    </row>
    <row r="15" spans="2:17" x14ac:dyDescent="0.25">
      <c r="F15" s="1">
        <v>18</v>
      </c>
      <c r="G15" s="5">
        <v>0.05</v>
      </c>
      <c r="O15" t="s">
        <v>35</v>
      </c>
      <c r="P15" s="61">
        <v>2</v>
      </c>
    </row>
    <row r="16" spans="2:17" x14ac:dyDescent="0.25">
      <c r="O16" t="s">
        <v>36</v>
      </c>
      <c r="P16" s="61">
        <v>10</v>
      </c>
      <c r="Q16" t="s">
        <v>48</v>
      </c>
    </row>
    <row r="17" spans="2:17" x14ac:dyDescent="0.25">
      <c r="B17" t="s">
        <v>41</v>
      </c>
      <c r="C17" t="s">
        <v>46</v>
      </c>
      <c r="D17" s="22">
        <v>100</v>
      </c>
      <c r="E17" s="6" t="s">
        <v>42</v>
      </c>
      <c r="F17" s="40">
        <v>1700</v>
      </c>
      <c r="G17" s="41"/>
      <c r="P17" s="61">
        <v>3</v>
      </c>
      <c r="Q17" t="s">
        <v>49</v>
      </c>
    </row>
    <row r="18" spans="2:17" x14ac:dyDescent="0.25">
      <c r="P18" t="s">
        <v>38</v>
      </c>
    </row>
    <row r="20" spans="2:17" x14ac:dyDescent="0.25">
      <c r="B20" t="s">
        <v>13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80"/>
  <sheetViews>
    <sheetView topLeftCell="C1" zoomScale="85" zoomScaleNormal="85" workbookViewId="0">
      <selection activeCell="S33" sqref="S33"/>
    </sheetView>
  </sheetViews>
  <sheetFormatPr defaultColWidth="11.42578125" defaultRowHeight="15" x14ac:dyDescent="0.25"/>
  <cols>
    <col min="1" max="1" width="24.5703125" style="4" bestFit="1" customWidth="1"/>
    <col min="2" max="2" width="15" style="1" customWidth="1"/>
    <col min="3" max="3" width="12.140625" style="1" customWidth="1"/>
    <col min="5" max="5" width="40.85546875" customWidth="1"/>
    <col min="6" max="6" width="13.28515625" customWidth="1"/>
    <col min="7" max="7" width="14.5703125" customWidth="1"/>
    <col min="10" max="10" width="13.7109375" customWidth="1"/>
    <col min="11" max="11" width="15.140625" customWidth="1"/>
    <col min="12" max="12" width="15.28515625" customWidth="1"/>
    <col min="14" max="14" width="7.140625" bestFit="1" customWidth="1"/>
    <col min="15" max="15" width="24.7109375" bestFit="1" customWidth="1"/>
    <col min="17" max="17" width="13.85546875" customWidth="1"/>
    <col min="18" max="18" width="39.28515625" customWidth="1"/>
  </cols>
  <sheetData>
    <row r="1" spans="1:19" ht="15.75" thickBot="1" x14ac:dyDescent="0.3">
      <c r="A1" s="3" t="s">
        <v>1</v>
      </c>
      <c r="B1" s="1" t="s">
        <v>2</v>
      </c>
      <c r="C1" s="1" t="s">
        <v>14</v>
      </c>
    </row>
    <row r="2" spans="1:19" x14ac:dyDescent="0.25">
      <c r="A2" s="45" t="s">
        <v>51</v>
      </c>
      <c r="B2" s="6">
        <v>1</v>
      </c>
      <c r="C2" s="6">
        <v>1</v>
      </c>
    </row>
    <row r="3" spans="1:19" x14ac:dyDescent="0.25">
      <c r="A3" s="46" t="s">
        <v>18</v>
      </c>
      <c r="B3" s="6">
        <v>1</v>
      </c>
      <c r="C3" s="6">
        <v>1</v>
      </c>
    </row>
    <row r="4" spans="1:19" ht="15.75" thickBot="1" x14ac:dyDescent="0.3">
      <c r="A4" s="46" t="s">
        <v>51</v>
      </c>
      <c r="B4" s="1">
        <v>1</v>
      </c>
      <c r="E4" s="30" t="s">
        <v>3</v>
      </c>
      <c r="F4" s="9"/>
      <c r="G4" s="9"/>
      <c r="H4" s="9"/>
      <c r="I4" s="10"/>
    </row>
    <row r="5" spans="1:19" ht="15.75" thickBot="1" x14ac:dyDescent="0.3">
      <c r="A5" s="46" t="s">
        <v>18</v>
      </c>
      <c r="B5" s="1">
        <v>1</v>
      </c>
      <c r="E5" s="11" t="s">
        <v>5</v>
      </c>
      <c r="F5" s="66">
        <v>4</v>
      </c>
      <c r="G5" s="28"/>
      <c r="I5" s="12"/>
      <c r="J5" s="4"/>
      <c r="L5" s="4" t="s">
        <v>18</v>
      </c>
      <c r="M5" s="48">
        <v>3</v>
      </c>
    </row>
    <row r="6" spans="1:19" ht="15.75" thickBot="1" x14ac:dyDescent="0.3">
      <c r="A6" s="47" t="s">
        <v>52</v>
      </c>
      <c r="B6" s="1">
        <v>1</v>
      </c>
      <c r="C6" s="1">
        <v>1</v>
      </c>
      <c r="E6" s="11" t="s">
        <v>16</v>
      </c>
      <c r="F6" s="68">
        <v>10</v>
      </c>
      <c r="G6" s="4" t="s">
        <v>15</v>
      </c>
      <c r="I6" s="12"/>
      <c r="J6" s="4"/>
      <c r="L6" s="4" t="s">
        <v>23</v>
      </c>
      <c r="M6" s="60">
        <f>G27</f>
        <v>10</v>
      </c>
      <c r="N6" s="6" t="s">
        <v>47</v>
      </c>
      <c r="O6" s="62">
        <f>M6*'methode "phenylhexyl"'!D8</f>
        <v>50</v>
      </c>
      <c r="P6" s="63" t="s">
        <v>21</v>
      </c>
      <c r="Q6" s="18">
        <f>J27</f>
        <v>14.9</v>
      </c>
      <c r="R6" s="64">
        <f>Q6*'methode "phenylhexyl"'!D8</f>
        <v>74.5</v>
      </c>
    </row>
    <row r="7" spans="1:19" ht="15.75" thickBot="1" x14ac:dyDescent="0.3">
      <c r="A7" s="47" t="s">
        <v>4</v>
      </c>
      <c r="B7" s="1">
        <v>1</v>
      </c>
      <c r="C7" s="1">
        <v>1</v>
      </c>
      <c r="E7" s="11" t="s">
        <v>26</v>
      </c>
      <c r="F7" s="67">
        <v>10</v>
      </c>
      <c r="G7" s="4"/>
      <c r="H7" s="4"/>
      <c r="I7" s="12"/>
      <c r="J7" s="4"/>
      <c r="R7" s="65">
        <f>50*Q6</f>
        <v>745</v>
      </c>
      <c r="S7" t="s">
        <v>50</v>
      </c>
    </row>
    <row r="8" spans="1:19" ht="15.75" thickBot="1" x14ac:dyDescent="0.3">
      <c r="A8" s="47" t="s">
        <v>53</v>
      </c>
      <c r="B8" s="1">
        <v>1</v>
      </c>
      <c r="C8" s="1">
        <v>1</v>
      </c>
      <c r="E8" s="11" t="s">
        <v>25</v>
      </c>
      <c r="F8" s="37">
        <v>10</v>
      </c>
      <c r="G8" s="37">
        <v>10</v>
      </c>
      <c r="H8" s="4"/>
      <c r="I8" s="12"/>
      <c r="J8" s="4"/>
      <c r="K8" s="4"/>
      <c r="L8" s="4" t="s">
        <v>24</v>
      </c>
      <c r="M8" s="51">
        <v>146</v>
      </c>
    </row>
    <row r="9" spans="1:19" x14ac:dyDescent="0.25">
      <c r="A9" s="71" t="s">
        <v>61</v>
      </c>
      <c r="B9" s="1">
        <v>1</v>
      </c>
      <c r="E9" s="11" t="s">
        <v>26</v>
      </c>
      <c r="F9" s="3">
        <f>F7</f>
        <v>10</v>
      </c>
      <c r="G9" s="4">
        <v>10</v>
      </c>
      <c r="H9" s="4"/>
      <c r="I9" s="12"/>
      <c r="J9" s="4"/>
      <c r="K9" s="4"/>
    </row>
    <row r="10" spans="1:19" x14ac:dyDescent="0.25">
      <c r="A10" s="71" t="s">
        <v>62</v>
      </c>
      <c r="B10" s="1">
        <v>1</v>
      </c>
      <c r="E10" s="13" t="s">
        <v>17</v>
      </c>
      <c r="F10" s="14"/>
      <c r="G10" s="14"/>
      <c r="H10" s="14"/>
      <c r="I10" s="15"/>
      <c r="J10" s="4"/>
      <c r="K10" s="4"/>
    </row>
    <row r="11" spans="1:19" x14ac:dyDescent="0.25">
      <c r="A11" s="71" t="s">
        <v>63</v>
      </c>
      <c r="B11" s="1">
        <v>1</v>
      </c>
      <c r="E11" s="4"/>
      <c r="F11" s="29"/>
      <c r="G11" s="4"/>
      <c r="H11" s="4"/>
      <c r="I11" s="4"/>
      <c r="J11" s="4"/>
      <c r="K11" s="4"/>
    </row>
    <row r="12" spans="1:19" x14ac:dyDescent="0.25">
      <c r="A12" s="71" t="s">
        <v>64</v>
      </c>
      <c r="B12" s="1">
        <v>1</v>
      </c>
    </row>
    <row r="13" spans="1:19" x14ac:dyDescent="0.25">
      <c r="A13" s="71" t="s">
        <v>65</v>
      </c>
      <c r="B13" s="1">
        <v>1</v>
      </c>
    </row>
    <row r="14" spans="1:19" x14ac:dyDescent="0.25">
      <c r="A14" s="71" t="s">
        <v>66</v>
      </c>
      <c r="B14" s="1">
        <v>1</v>
      </c>
    </row>
    <row r="15" spans="1:19" ht="15.75" thickBot="1" x14ac:dyDescent="0.3">
      <c r="A15" s="72" t="s">
        <v>67</v>
      </c>
      <c r="B15" s="6">
        <v>1</v>
      </c>
      <c r="C15" s="6"/>
    </row>
    <row r="16" spans="1:19" x14ac:dyDescent="0.25">
      <c r="A16" s="79" t="s">
        <v>227</v>
      </c>
      <c r="B16" s="6">
        <v>1</v>
      </c>
    </row>
    <row r="17" spans="1:22" x14ac:dyDescent="0.25">
      <c r="A17" s="79" t="s">
        <v>250</v>
      </c>
      <c r="B17" s="6">
        <v>1</v>
      </c>
    </row>
    <row r="18" spans="1:22" x14ac:dyDescent="0.25">
      <c r="A18" s="78" t="s">
        <v>167</v>
      </c>
      <c r="B18" s="6">
        <v>1</v>
      </c>
    </row>
    <row r="19" spans="1:22" x14ac:dyDescent="0.25">
      <c r="A19" s="78" t="s">
        <v>181</v>
      </c>
      <c r="B19" s="6">
        <v>1</v>
      </c>
    </row>
    <row r="20" spans="1:22" x14ac:dyDescent="0.25">
      <c r="A20" s="78" t="s">
        <v>141</v>
      </c>
      <c r="B20" s="6">
        <v>1</v>
      </c>
    </row>
    <row r="21" spans="1:22" x14ac:dyDescent="0.25">
      <c r="A21" s="77" t="s">
        <v>278</v>
      </c>
      <c r="B21" s="6">
        <v>1</v>
      </c>
      <c r="C21" s="6"/>
    </row>
    <row r="22" spans="1:22" x14ac:dyDescent="0.25">
      <c r="A22" s="79" t="s">
        <v>233</v>
      </c>
      <c r="B22" s="6">
        <v>1</v>
      </c>
    </row>
    <row r="23" spans="1:22" x14ac:dyDescent="0.25">
      <c r="A23" s="79" t="s">
        <v>256</v>
      </c>
      <c r="B23" s="6">
        <v>1</v>
      </c>
    </row>
    <row r="24" spans="1:22" x14ac:dyDescent="0.25">
      <c r="A24" s="78" t="s">
        <v>145</v>
      </c>
      <c r="B24" s="6">
        <v>1</v>
      </c>
    </row>
    <row r="25" spans="1:22" x14ac:dyDescent="0.25">
      <c r="A25" s="78" t="s">
        <v>173</v>
      </c>
      <c r="B25" s="6">
        <v>1</v>
      </c>
      <c r="C25" s="6"/>
    </row>
    <row r="26" spans="1:22" ht="15.75" thickBot="1" x14ac:dyDescent="0.3">
      <c r="A26" s="82" t="s">
        <v>282</v>
      </c>
      <c r="B26" s="6">
        <v>1</v>
      </c>
    </row>
    <row r="27" spans="1:22" ht="15.75" thickBot="1" x14ac:dyDescent="0.3">
      <c r="A27" s="79" t="s">
        <v>246</v>
      </c>
      <c r="B27" s="6">
        <v>1</v>
      </c>
      <c r="F27" s="38">
        <f>F5</f>
        <v>4</v>
      </c>
      <c r="G27" s="39">
        <f>F6</f>
        <v>10</v>
      </c>
      <c r="H27" s="50">
        <f>M8</f>
        <v>146</v>
      </c>
      <c r="I27" s="49">
        <f>M5</f>
        <v>3</v>
      </c>
      <c r="J27" s="19">
        <f>(H27+I27)/(G8)</f>
        <v>14.9</v>
      </c>
      <c r="K27" s="20">
        <v>1</v>
      </c>
      <c r="L27" s="21">
        <f>F27+G27+H27+I27+J27+K27</f>
        <v>178.9</v>
      </c>
      <c r="M27" s="69">
        <f>'methode "phenylhexyl"'!D11</f>
        <v>0.5</v>
      </c>
      <c r="N27" s="70">
        <f>'methode "phenylhexyl"'!F15</f>
        <v>18</v>
      </c>
      <c r="O27" s="8">
        <f>L27*M27*N27</f>
        <v>1610.1000000000001</v>
      </c>
      <c r="P27" s="42">
        <f>L27*N27/60</f>
        <v>53.67</v>
      </c>
    </row>
    <row r="28" spans="1:22" x14ac:dyDescent="0.25">
      <c r="A28" s="78" t="s">
        <v>160</v>
      </c>
      <c r="B28" s="6">
        <v>1</v>
      </c>
      <c r="F28" s="52"/>
      <c r="G28" s="53"/>
      <c r="H28" s="54"/>
      <c r="I28" s="55"/>
      <c r="J28" s="56"/>
      <c r="K28" s="57"/>
      <c r="L28" s="21"/>
      <c r="M28" s="75"/>
      <c r="N28" s="76"/>
      <c r="O28" s="8"/>
      <c r="P28" s="42"/>
    </row>
    <row r="29" spans="1:22" ht="15.75" thickBot="1" x14ac:dyDescent="0.3">
      <c r="A29" s="78" t="s">
        <v>134</v>
      </c>
      <c r="B29" s="6">
        <v>1</v>
      </c>
      <c r="F29" s="43"/>
      <c r="G29" s="44"/>
      <c r="H29" s="33"/>
      <c r="I29" s="31"/>
      <c r="J29" s="34"/>
      <c r="K29" s="35"/>
      <c r="L29" s="36"/>
      <c r="M29" s="1"/>
      <c r="T29" t="s">
        <v>121</v>
      </c>
      <c r="U29" s="73">
        <v>18.5</v>
      </c>
      <c r="V29" t="s">
        <v>122</v>
      </c>
    </row>
    <row r="30" spans="1:22" ht="15.75" thickBot="1" x14ac:dyDescent="0.3">
      <c r="A30" s="78" t="s">
        <v>178</v>
      </c>
      <c r="B30" s="6">
        <v>1</v>
      </c>
      <c r="F30" s="38">
        <f>F27</f>
        <v>4</v>
      </c>
      <c r="G30" s="39">
        <f>G27</f>
        <v>10</v>
      </c>
      <c r="H30" s="50">
        <v>52</v>
      </c>
      <c r="I30" s="49">
        <v>0</v>
      </c>
      <c r="J30" s="19">
        <f>(H30+I30)/(G8)</f>
        <v>5.2</v>
      </c>
      <c r="K30" s="20"/>
      <c r="L30" s="21">
        <f>F30+G30+H30+I30+J30+K30</f>
        <v>71.2</v>
      </c>
      <c r="M30" s="69">
        <f>M27</f>
        <v>0.5</v>
      </c>
      <c r="N30" s="70">
        <f>N27</f>
        <v>18</v>
      </c>
      <c r="O30" s="8">
        <f>L30*M30*N30</f>
        <v>640.80000000000007</v>
      </c>
      <c r="P30" s="42">
        <f>L30*N30/60</f>
        <v>21.360000000000003</v>
      </c>
      <c r="Q30" t="s">
        <v>123</v>
      </c>
      <c r="S30" s="73">
        <f>P30+U29</f>
        <v>39.86</v>
      </c>
      <c r="T30" t="s">
        <v>124</v>
      </c>
      <c r="U30" s="74">
        <f>S30-24</f>
        <v>15.86</v>
      </c>
      <c r="V30" t="s">
        <v>125</v>
      </c>
    </row>
    <row r="31" spans="1:22" ht="15.75" thickBot="1" x14ac:dyDescent="0.3">
      <c r="A31" s="79" t="s">
        <v>236</v>
      </c>
      <c r="B31" s="6">
        <v>1</v>
      </c>
      <c r="F31" s="4"/>
      <c r="G31" s="4"/>
      <c r="H31" s="50">
        <v>52</v>
      </c>
      <c r="I31" s="49">
        <v>0</v>
      </c>
      <c r="J31" s="19">
        <f>(H31+I31)/(G8)</f>
        <v>5.2</v>
      </c>
      <c r="K31" s="4"/>
      <c r="L31" s="21">
        <f>F31+G31+H31+I31+J31+K31</f>
        <v>57.2</v>
      </c>
      <c r="M31" s="69">
        <f>M30</f>
        <v>0.5</v>
      </c>
      <c r="N31" s="70">
        <f>N30</f>
        <v>18</v>
      </c>
      <c r="O31" s="8">
        <f>L31*M31*N31</f>
        <v>514.80000000000007</v>
      </c>
      <c r="P31" s="42">
        <f>L31*N31/60</f>
        <v>17.160000000000004</v>
      </c>
      <c r="Q31" t="s">
        <v>126</v>
      </c>
      <c r="S31" s="73">
        <f>U30+P31</f>
        <v>33.020000000000003</v>
      </c>
      <c r="T31" t="s">
        <v>124</v>
      </c>
      <c r="U31" s="74">
        <f>S31-24</f>
        <v>9.0200000000000031</v>
      </c>
      <c r="V31" t="s">
        <v>127</v>
      </c>
    </row>
    <row r="32" spans="1:22" ht="15.75" thickBot="1" x14ac:dyDescent="0.3">
      <c r="A32" s="78" t="s">
        <v>198</v>
      </c>
      <c r="B32" s="6">
        <v>1</v>
      </c>
      <c r="F32" s="31"/>
      <c r="G32" s="32"/>
      <c r="H32" s="50">
        <f>(M8+M5)-(H31+H30)</f>
        <v>45</v>
      </c>
      <c r="I32" s="49">
        <v>0</v>
      </c>
      <c r="J32" s="19">
        <f>(H32+I32)/(G9)</f>
        <v>4.5</v>
      </c>
      <c r="K32" s="20">
        <v>1</v>
      </c>
      <c r="L32" s="21">
        <f>F32+G32+H32+I32+J32+K32</f>
        <v>50.5</v>
      </c>
      <c r="M32" s="69">
        <f>M31</f>
        <v>0.5</v>
      </c>
      <c r="N32" s="70">
        <f>N31</f>
        <v>18</v>
      </c>
      <c r="O32" s="8">
        <f>L32*M32*N32</f>
        <v>454.5</v>
      </c>
      <c r="P32" s="42">
        <f>L32*N32/60</f>
        <v>15.15</v>
      </c>
      <c r="Q32" t="s">
        <v>128</v>
      </c>
      <c r="S32" s="73">
        <f>U31+P32</f>
        <v>24.17</v>
      </c>
      <c r="T32" t="s">
        <v>124</v>
      </c>
      <c r="U32" s="74">
        <f>S32</f>
        <v>24.17</v>
      </c>
      <c r="V32" t="s">
        <v>129</v>
      </c>
    </row>
    <row r="33" spans="1:22" x14ac:dyDescent="0.25">
      <c r="A33" s="78" t="s">
        <v>164</v>
      </c>
      <c r="B33" s="6">
        <v>1</v>
      </c>
      <c r="C33" s="6"/>
      <c r="H33" s="54">
        <f>((M8+M5)/3)+SUM(C2:C15)</f>
        <v>54.666666666666664</v>
      </c>
      <c r="I33" s="55"/>
      <c r="J33" s="56"/>
      <c r="K33" s="57"/>
      <c r="L33" s="21">
        <f>F33+G33+H33+I33+J33+K33</f>
        <v>54.666666666666664</v>
      </c>
      <c r="M33" s="75">
        <f>M32</f>
        <v>0.5</v>
      </c>
      <c r="N33" s="76">
        <v>18</v>
      </c>
      <c r="O33" s="8">
        <f>L33*M33*N33</f>
        <v>492</v>
      </c>
      <c r="P33" s="42">
        <f>L33*N33/60</f>
        <v>16.399999999999999</v>
      </c>
      <c r="Q33" t="s">
        <v>130</v>
      </c>
      <c r="S33" s="73">
        <v>15</v>
      </c>
      <c r="U33" s="41"/>
      <c r="V33" t="s">
        <v>129</v>
      </c>
    </row>
    <row r="34" spans="1:22" x14ac:dyDescent="0.25">
      <c r="A34" s="78" t="s">
        <v>142</v>
      </c>
      <c r="B34" s="6">
        <v>1</v>
      </c>
      <c r="C34" s="6"/>
      <c r="H34" s="54">
        <v>53</v>
      </c>
      <c r="I34" s="17"/>
      <c r="J34" s="18"/>
      <c r="L34" s="21">
        <f>F34+G34+H34+I34+J34+K34</f>
        <v>53</v>
      </c>
      <c r="M34" s="75">
        <f>M33</f>
        <v>0.5</v>
      </c>
      <c r="N34" s="76">
        <v>18</v>
      </c>
      <c r="O34" s="8">
        <f>L34*M34*N34</f>
        <v>477</v>
      </c>
      <c r="P34" s="42">
        <f>L34*N34/60</f>
        <v>15.9</v>
      </c>
      <c r="Q34" t="s">
        <v>508</v>
      </c>
      <c r="U34" s="73">
        <f>(S33+P33)-24</f>
        <v>7.3999999999999986</v>
      </c>
      <c r="V34" t="s">
        <v>131</v>
      </c>
    </row>
    <row r="35" spans="1:22" x14ac:dyDescent="0.25">
      <c r="A35" s="77" t="s">
        <v>280</v>
      </c>
      <c r="B35" s="6">
        <v>1</v>
      </c>
      <c r="C35" s="6"/>
      <c r="H35" s="16"/>
      <c r="I35" s="17"/>
      <c r="J35" s="18"/>
      <c r="L35" s="1"/>
    </row>
    <row r="36" spans="1:22" x14ac:dyDescent="0.25">
      <c r="A36" s="78" t="s">
        <v>183</v>
      </c>
      <c r="B36" s="6">
        <v>1</v>
      </c>
      <c r="C36" s="6"/>
      <c r="H36" s="16"/>
      <c r="I36" s="17"/>
      <c r="J36" s="18"/>
      <c r="L36" s="7"/>
    </row>
    <row r="37" spans="1:22" x14ac:dyDescent="0.25">
      <c r="A37" s="82" t="s">
        <v>283</v>
      </c>
      <c r="B37" s="6">
        <v>1</v>
      </c>
      <c r="C37" s="6"/>
      <c r="H37" s="16"/>
      <c r="I37" s="17"/>
      <c r="J37" s="18"/>
      <c r="L37" s="7"/>
    </row>
    <row r="38" spans="1:22" x14ac:dyDescent="0.25">
      <c r="A38" s="79" t="s">
        <v>234</v>
      </c>
      <c r="B38" s="6">
        <v>1</v>
      </c>
      <c r="C38" s="6"/>
      <c r="I38" s="17"/>
      <c r="J38" s="18"/>
      <c r="L38" s="6"/>
    </row>
    <row r="39" spans="1:22" x14ac:dyDescent="0.25">
      <c r="A39" s="78" t="s">
        <v>154</v>
      </c>
      <c r="B39" s="6">
        <v>1</v>
      </c>
      <c r="C39" s="6"/>
    </row>
    <row r="40" spans="1:22" x14ac:dyDescent="0.25">
      <c r="A40" s="78" t="s">
        <v>177</v>
      </c>
      <c r="B40" s="6">
        <v>1</v>
      </c>
      <c r="C40" s="6"/>
    </row>
    <row r="41" spans="1:22" x14ac:dyDescent="0.25">
      <c r="A41" s="78" t="s">
        <v>148</v>
      </c>
      <c r="B41" s="6">
        <v>1</v>
      </c>
      <c r="C41" s="6"/>
    </row>
    <row r="42" spans="1:22" x14ac:dyDescent="0.25">
      <c r="A42" s="79" t="s">
        <v>244</v>
      </c>
      <c r="B42" s="6">
        <v>1</v>
      </c>
      <c r="C42" s="6"/>
    </row>
    <row r="43" spans="1:22" x14ac:dyDescent="0.25">
      <c r="A43" s="79" t="s">
        <v>243</v>
      </c>
      <c r="B43" s="6">
        <v>1</v>
      </c>
      <c r="C43" s="6"/>
    </row>
    <row r="44" spans="1:22" x14ac:dyDescent="0.25">
      <c r="A44" s="79" t="s">
        <v>223</v>
      </c>
      <c r="B44" s="6">
        <v>1</v>
      </c>
      <c r="C44" s="6"/>
    </row>
    <row r="45" spans="1:22" x14ac:dyDescent="0.25">
      <c r="A45" s="78" t="s">
        <v>175</v>
      </c>
      <c r="B45" s="6">
        <v>1</v>
      </c>
      <c r="C45" s="6"/>
    </row>
    <row r="46" spans="1:22" x14ac:dyDescent="0.25">
      <c r="A46" s="78" t="s">
        <v>158</v>
      </c>
      <c r="B46" s="6">
        <v>1</v>
      </c>
    </row>
    <row r="47" spans="1:22" x14ac:dyDescent="0.25">
      <c r="A47" s="78" t="s">
        <v>153</v>
      </c>
      <c r="B47" s="6">
        <v>1</v>
      </c>
    </row>
    <row r="48" spans="1:22" x14ac:dyDescent="0.25">
      <c r="A48" s="82" t="s">
        <v>284</v>
      </c>
      <c r="B48" s="6">
        <v>1</v>
      </c>
      <c r="C48" s="6"/>
    </row>
    <row r="49" spans="1:6" x14ac:dyDescent="0.25">
      <c r="A49" s="79" t="s">
        <v>239</v>
      </c>
      <c r="B49" s="6">
        <v>1</v>
      </c>
    </row>
    <row r="50" spans="1:6" x14ac:dyDescent="0.25">
      <c r="A50" s="79" t="s">
        <v>228</v>
      </c>
      <c r="B50" s="6">
        <v>1</v>
      </c>
    </row>
    <row r="51" spans="1:6" x14ac:dyDescent="0.25">
      <c r="A51" s="79" t="s">
        <v>212</v>
      </c>
      <c r="B51" s="6">
        <v>1</v>
      </c>
    </row>
    <row r="52" spans="1:6" x14ac:dyDescent="0.25">
      <c r="A52" s="79" t="s">
        <v>253</v>
      </c>
      <c r="B52" s="6">
        <v>1</v>
      </c>
    </row>
    <row r="53" spans="1:6" x14ac:dyDescent="0.25">
      <c r="A53" s="78" t="s">
        <v>172</v>
      </c>
      <c r="B53" s="6">
        <v>1</v>
      </c>
    </row>
    <row r="54" spans="1:6" x14ac:dyDescent="0.25">
      <c r="A54" s="79" t="s">
        <v>254</v>
      </c>
      <c r="B54" s="6">
        <v>1</v>
      </c>
    </row>
    <row r="55" spans="1:6" x14ac:dyDescent="0.25">
      <c r="A55" s="78" t="s">
        <v>202</v>
      </c>
      <c r="B55" s="6">
        <v>1</v>
      </c>
    </row>
    <row r="56" spans="1:6" x14ac:dyDescent="0.25">
      <c r="A56" s="78" t="s">
        <v>171</v>
      </c>
      <c r="B56" s="6">
        <v>1</v>
      </c>
      <c r="F56" s="2"/>
    </row>
    <row r="57" spans="1:6" x14ac:dyDescent="0.25">
      <c r="A57" s="79" t="s">
        <v>271</v>
      </c>
      <c r="B57" s="6">
        <v>1</v>
      </c>
    </row>
    <row r="58" spans="1:6" x14ac:dyDescent="0.25">
      <c r="A58" s="79" t="s">
        <v>242</v>
      </c>
      <c r="B58" s="6">
        <v>1</v>
      </c>
    </row>
    <row r="59" spans="1:6" x14ac:dyDescent="0.25">
      <c r="A59" s="82" t="s">
        <v>285</v>
      </c>
      <c r="B59" s="6">
        <v>1</v>
      </c>
      <c r="C59" s="6"/>
    </row>
    <row r="60" spans="1:6" x14ac:dyDescent="0.25">
      <c r="A60" s="79" t="s">
        <v>259</v>
      </c>
      <c r="B60" s="6">
        <v>1</v>
      </c>
    </row>
    <row r="61" spans="1:6" x14ac:dyDescent="0.25">
      <c r="A61" s="77" t="s">
        <v>279</v>
      </c>
      <c r="B61" s="6">
        <v>1</v>
      </c>
    </row>
    <row r="62" spans="1:6" x14ac:dyDescent="0.25">
      <c r="A62" s="79" t="s">
        <v>274</v>
      </c>
      <c r="B62" s="6">
        <v>1</v>
      </c>
    </row>
    <row r="63" spans="1:6" x14ac:dyDescent="0.25">
      <c r="A63" s="78" t="s">
        <v>155</v>
      </c>
      <c r="B63" s="6">
        <v>1</v>
      </c>
    </row>
    <row r="64" spans="1:6" x14ac:dyDescent="0.25">
      <c r="A64" s="78" t="s">
        <v>147</v>
      </c>
      <c r="B64" s="6">
        <v>1</v>
      </c>
    </row>
    <row r="65" spans="1:3" x14ac:dyDescent="0.25">
      <c r="A65" s="78" t="s">
        <v>165</v>
      </c>
      <c r="B65" s="6">
        <v>1</v>
      </c>
    </row>
    <row r="66" spans="1:3" x14ac:dyDescent="0.25">
      <c r="A66" s="79" t="s">
        <v>252</v>
      </c>
      <c r="B66" s="6">
        <v>1</v>
      </c>
    </row>
    <row r="67" spans="1:3" x14ac:dyDescent="0.25">
      <c r="A67" s="79" t="s">
        <v>213</v>
      </c>
      <c r="B67" s="6">
        <v>1</v>
      </c>
    </row>
    <row r="68" spans="1:3" x14ac:dyDescent="0.25">
      <c r="A68" s="78" t="s">
        <v>162</v>
      </c>
      <c r="B68" s="6">
        <v>1</v>
      </c>
    </row>
    <row r="69" spans="1:3" x14ac:dyDescent="0.25">
      <c r="A69" s="79" t="s">
        <v>265</v>
      </c>
      <c r="B69" s="6">
        <v>1</v>
      </c>
    </row>
    <row r="70" spans="1:3" x14ac:dyDescent="0.25">
      <c r="A70" s="82" t="s">
        <v>286</v>
      </c>
      <c r="B70" s="6">
        <v>1</v>
      </c>
      <c r="C70" s="6"/>
    </row>
    <row r="71" spans="1:3" x14ac:dyDescent="0.25">
      <c r="A71" s="79" t="s">
        <v>262</v>
      </c>
      <c r="B71" s="6">
        <v>1</v>
      </c>
    </row>
    <row r="72" spans="1:3" x14ac:dyDescent="0.25">
      <c r="A72" s="79" t="s">
        <v>251</v>
      </c>
      <c r="B72" s="6">
        <v>1</v>
      </c>
    </row>
    <row r="73" spans="1:3" x14ac:dyDescent="0.25">
      <c r="A73" s="79" t="s">
        <v>206</v>
      </c>
      <c r="B73" s="6">
        <v>1</v>
      </c>
    </row>
    <row r="74" spans="1:3" x14ac:dyDescent="0.25">
      <c r="A74" s="78" t="s">
        <v>179</v>
      </c>
      <c r="B74" s="6">
        <v>1</v>
      </c>
    </row>
    <row r="75" spans="1:3" x14ac:dyDescent="0.25">
      <c r="A75" s="78" t="s">
        <v>184</v>
      </c>
      <c r="B75" s="6">
        <v>1</v>
      </c>
    </row>
    <row r="76" spans="1:3" x14ac:dyDescent="0.25">
      <c r="A76" s="79" t="s">
        <v>218</v>
      </c>
      <c r="B76" s="6">
        <v>1</v>
      </c>
    </row>
    <row r="77" spans="1:3" x14ac:dyDescent="0.25">
      <c r="A77" s="78" t="s">
        <v>139</v>
      </c>
      <c r="B77" s="6">
        <v>1</v>
      </c>
    </row>
    <row r="78" spans="1:3" x14ac:dyDescent="0.25">
      <c r="A78" s="79" t="s">
        <v>258</v>
      </c>
      <c r="B78" s="6">
        <v>1</v>
      </c>
    </row>
    <row r="79" spans="1:3" x14ac:dyDescent="0.25">
      <c r="A79" s="78" t="s">
        <v>188</v>
      </c>
      <c r="B79" s="6">
        <v>1</v>
      </c>
    </row>
    <row r="80" spans="1:3" x14ac:dyDescent="0.25">
      <c r="A80" s="79" t="s">
        <v>217</v>
      </c>
      <c r="B80" s="6">
        <v>1</v>
      </c>
    </row>
    <row r="81" spans="1:3" x14ac:dyDescent="0.25">
      <c r="A81" s="82" t="s">
        <v>287</v>
      </c>
      <c r="B81" s="6">
        <v>1</v>
      </c>
      <c r="C81" s="6"/>
    </row>
    <row r="82" spans="1:3" x14ac:dyDescent="0.25">
      <c r="A82" s="79" t="s">
        <v>204</v>
      </c>
      <c r="B82" s="6">
        <v>1</v>
      </c>
    </row>
    <row r="83" spans="1:3" x14ac:dyDescent="0.25">
      <c r="A83" s="78" t="s">
        <v>174</v>
      </c>
      <c r="B83" s="6">
        <v>1</v>
      </c>
    </row>
    <row r="84" spans="1:3" x14ac:dyDescent="0.25">
      <c r="A84" s="78" t="s">
        <v>136</v>
      </c>
      <c r="B84" s="6">
        <v>1</v>
      </c>
    </row>
    <row r="85" spans="1:3" x14ac:dyDescent="0.25">
      <c r="A85" s="78" t="s">
        <v>166</v>
      </c>
      <c r="B85" s="6">
        <v>1</v>
      </c>
    </row>
    <row r="86" spans="1:3" x14ac:dyDescent="0.25">
      <c r="A86" s="78" t="s">
        <v>186</v>
      </c>
      <c r="B86" s="6">
        <v>1</v>
      </c>
    </row>
    <row r="87" spans="1:3" x14ac:dyDescent="0.25">
      <c r="A87" s="78" t="s">
        <v>135</v>
      </c>
      <c r="B87" s="6">
        <v>1</v>
      </c>
    </row>
    <row r="88" spans="1:3" x14ac:dyDescent="0.25">
      <c r="A88" s="78" t="s">
        <v>133</v>
      </c>
      <c r="B88" s="6">
        <v>1</v>
      </c>
    </row>
    <row r="89" spans="1:3" x14ac:dyDescent="0.25">
      <c r="A89" s="78" t="s">
        <v>152</v>
      </c>
      <c r="B89" s="6">
        <v>1</v>
      </c>
    </row>
    <row r="90" spans="1:3" x14ac:dyDescent="0.25">
      <c r="A90" s="78" t="s">
        <v>151</v>
      </c>
      <c r="B90" s="6">
        <v>1</v>
      </c>
    </row>
    <row r="91" spans="1:3" x14ac:dyDescent="0.25">
      <c r="A91" s="78" t="s">
        <v>192</v>
      </c>
      <c r="B91" s="6">
        <v>1</v>
      </c>
    </row>
    <row r="92" spans="1:3" x14ac:dyDescent="0.25">
      <c r="A92" s="82" t="s">
        <v>288</v>
      </c>
      <c r="B92" s="6">
        <v>1</v>
      </c>
      <c r="C92" s="6"/>
    </row>
    <row r="93" spans="1:3" x14ac:dyDescent="0.25">
      <c r="A93" s="78" t="s">
        <v>189</v>
      </c>
      <c r="B93" s="6">
        <v>1</v>
      </c>
    </row>
    <row r="94" spans="1:3" x14ac:dyDescent="0.25">
      <c r="A94" s="79" t="s">
        <v>273</v>
      </c>
      <c r="B94" s="6">
        <v>1</v>
      </c>
    </row>
    <row r="95" spans="1:3" x14ac:dyDescent="0.25">
      <c r="A95" s="79" t="s">
        <v>245</v>
      </c>
      <c r="B95" s="6">
        <v>1</v>
      </c>
    </row>
    <row r="96" spans="1:3" x14ac:dyDescent="0.25">
      <c r="A96" s="79" t="s">
        <v>221</v>
      </c>
      <c r="B96" s="6">
        <v>1</v>
      </c>
    </row>
    <row r="97" spans="1:3" x14ac:dyDescent="0.25">
      <c r="A97" s="78" t="s">
        <v>157</v>
      </c>
      <c r="B97" s="6">
        <v>1</v>
      </c>
    </row>
    <row r="98" spans="1:3" x14ac:dyDescent="0.25">
      <c r="A98" s="79" t="s">
        <v>255</v>
      </c>
      <c r="B98" s="6">
        <v>1</v>
      </c>
    </row>
    <row r="99" spans="1:3" x14ac:dyDescent="0.25">
      <c r="A99" s="79" t="s">
        <v>209</v>
      </c>
      <c r="B99" s="6">
        <v>1</v>
      </c>
    </row>
    <row r="100" spans="1:3" x14ac:dyDescent="0.25">
      <c r="A100" s="78" t="s">
        <v>197</v>
      </c>
      <c r="B100" s="6">
        <v>1</v>
      </c>
    </row>
    <row r="101" spans="1:3" x14ac:dyDescent="0.25">
      <c r="A101" s="79" t="s">
        <v>275</v>
      </c>
      <c r="B101" s="6">
        <v>1</v>
      </c>
    </row>
    <row r="102" spans="1:3" x14ac:dyDescent="0.25">
      <c r="A102" s="78" t="s">
        <v>180</v>
      </c>
      <c r="B102" s="6">
        <v>1</v>
      </c>
    </row>
    <row r="103" spans="1:3" x14ac:dyDescent="0.25">
      <c r="A103" s="82" t="s">
        <v>289</v>
      </c>
      <c r="B103" s="6">
        <v>1</v>
      </c>
      <c r="C103" s="6"/>
    </row>
    <row r="104" spans="1:3" x14ac:dyDescent="0.25">
      <c r="A104" s="78" t="s">
        <v>137</v>
      </c>
      <c r="B104" s="6">
        <v>1</v>
      </c>
    </row>
    <row r="105" spans="1:3" x14ac:dyDescent="0.25">
      <c r="A105" s="79" t="s">
        <v>260</v>
      </c>
      <c r="B105" s="6">
        <v>1</v>
      </c>
    </row>
    <row r="106" spans="1:3" x14ac:dyDescent="0.25">
      <c r="A106" s="79" t="s">
        <v>235</v>
      </c>
      <c r="B106" s="6">
        <v>1</v>
      </c>
    </row>
    <row r="107" spans="1:3" x14ac:dyDescent="0.25">
      <c r="A107" s="79" t="s">
        <v>247</v>
      </c>
      <c r="B107" s="6">
        <v>1</v>
      </c>
    </row>
    <row r="108" spans="1:3" x14ac:dyDescent="0.25">
      <c r="A108" s="78" t="s">
        <v>194</v>
      </c>
      <c r="B108" s="6">
        <v>1</v>
      </c>
    </row>
    <row r="109" spans="1:3" x14ac:dyDescent="0.25">
      <c r="A109" s="78" t="s">
        <v>159</v>
      </c>
      <c r="B109" s="6">
        <v>1</v>
      </c>
    </row>
    <row r="110" spans="1:3" x14ac:dyDescent="0.25">
      <c r="A110" s="78" t="s">
        <v>187</v>
      </c>
      <c r="B110" s="6">
        <v>1</v>
      </c>
    </row>
    <row r="111" spans="1:3" x14ac:dyDescent="0.25">
      <c r="A111" s="78" t="s">
        <v>132</v>
      </c>
      <c r="B111" s="6">
        <v>1</v>
      </c>
    </row>
    <row r="112" spans="1:3" x14ac:dyDescent="0.25">
      <c r="A112" s="79" t="s">
        <v>238</v>
      </c>
      <c r="B112" s="6">
        <v>1</v>
      </c>
    </row>
    <row r="113" spans="1:3" x14ac:dyDescent="0.25">
      <c r="A113" s="78" t="s">
        <v>200</v>
      </c>
      <c r="B113" s="6">
        <v>1</v>
      </c>
    </row>
    <row r="114" spans="1:3" x14ac:dyDescent="0.25">
      <c r="A114" s="82" t="s">
        <v>290</v>
      </c>
      <c r="B114" s="6">
        <v>1</v>
      </c>
      <c r="C114" s="6"/>
    </row>
    <row r="115" spans="1:3" x14ac:dyDescent="0.25">
      <c r="A115" s="79" t="s">
        <v>266</v>
      </c>
      <c r="B115" s="6">
        <v>1</v>
      </c>
    </row>
    <row r="116" spans="1:3" x14ac:dyDescent="0.25">
      <c r="A116" s="78" t="s">
        <v>156</v>
      </c>
      <c r="B116" s="6">
        <v>1</v>
      </c>
    </row>
    <row r="117" spans="1:3" x14ac:dyDescent="0.25">
      <c r="A117" s="78" t="s">
        <v>169</v>
      </c>
      <c r="B117" s="6">
        <v>1</v>
      </c>
    </row>
    <row r="118" spans="1:3" x14ac:dyDescent="0.25">
      <c r="A118" s="79" t="s">
        <v>268</v>
      </c>
      <c r="B118" s="6">
        <v>1</v>
      </c>
    </row>
    <row r="119" spans="1:3" x14ac:dyDescent="0.25">
      <c r="A119" s="78" t="s">
        <v>199</v>
      </c>
      <c r="B119" s="6">
        <v>1</v>
      </c>
    </row>
    <row r="120" spans="1:3" x14ac:dyDescent="0.25">
      <c r="A120" s="79" t="s">
        <v>226</v>
      </c>
      <c r="B120" s="6">
        <v>1</v>
      </c>
    </row>
    <row r="121" spans="1:3" x14ac:dyDescent="0.25">
      <c r="A121" s="79" t="s">
        <v>210</v>
      </c>
      <c r="B121" s="6">
        <v>1</v>
      </c>
    </row>
    <row r="122" spans="1:3" x14ac:dyDescent="0.25">
      <c r="A122" s="78" t="s">
        <v>144</v>
      </c>
      <c r="B122" s="6">
        <v>1</v>
      </c>
    </row>
    <row r="123" spans="1:3" x14ac:dyDescent="0.25">
      <c r="A123" s="79" t="s">
        <v>222</v>
      </c>
      <c r="B123" s="6">
        <v>1</v>
      </c>
    </row>
    <row r="124" spans="1:3" x14ac:dyDescent="0.25">
      <c r="A124" s="78" t="s">
        <v>185</v>
      </c>
      <c r="B124" s="6">
        <v>1</v>
      </c>
    </row>
    <row r="125" spans="1:3" x14ac:dyDescent="0.25">
      <c r="A125" s="82" t="s">
        <v>291</v>
      </c>
      <c r="B125" s="6">
        <v>1</v>
      </c>
      <c r="C125" s="6"/>
    </row>
    <row r="126" spans="1:3" x14ac:dyDescent="0.25">
      <c r="A126" s="79" t="s">
        <v>237</v>
      </c>
      <c r="B126" s="6">
        <v>1</v>
      </c>
    </row>
    <row r="127" spans="1:3" x14ac:dyDescent="0.25">
      <c r="A127" s="78" t="s">
        <v>138</v>
      </c>
      <c r="B127" s="6">
        <v>1</v>
      </c>
    </row>
    <row r="128" spans="1:3" x14ac:dyDescent="0.25">
      <c r="A128" s="79" t="s">
        <v>207</v>
      </c>
      <c r="B128" s="6">
        <v>1</v>
      </c>
    </row>
    <row r="129" spans="1:3" x14ac:dyDescent="0.25">
      <c r="A129" s="79" t="s">
        <v>263</v>
      </c>
      <c r="B129" s="6">
        <v>1</v>
      </c>
    </row>
    <row r="130" spans="1:3" x14ac:dyDescent="0.25">
      <c r="A130" s="79" t="s">
        <v>220</v>
      </c>
      <c r="B130" s="6">
        <v>1</v>
      </c>
    </row>
    <row r="131" spans="1:3" x14ac:dyDescent="0.25">
      <c r="A131" s="78" t="s">
        <v>170</v>
      </c>
      <c r="B131" s="6">
        <v>1</v>
      </c>
    </row>
    <row r="132" spans="1:3" x14ac:dyDescent="0.25">
      <c r="A132" s="79" t="s">
        <v>240</v>
      </c>
      <c r="B132" s="6">
        <v>1</v>
      </c>
    </row>
    <row r="133" spans="1:3" x14ac:dyDescent="0.25">
      <c r="A133" s="79" t="s">
        <v>219</v>
      </c>
      <c r="B133" s="6">
        <v>1</v>
      </c>
    </row>
    <row r="134" spans="1:3" x14ac:dyDescent="0.25">
      <c r="A134" s="79" t="s">
        <v>269</v>
      </c>
      <c r="B134" s="6">
        <v>1</v>
      </c>
    </row>
    <row r="135" spans="1:3" x14ac:dyDescent="0.25">
      <c r="A135" s="78" t="s">
        <v>176</v>
      </c>
      <c r="B135" s="6">
        <v>1</v>
      </c>
    </row>
    <row r="136" spans="1:3" x14ac:dyDescent="0.25">
      <c r="A136" s="82" t="s">
        <v>292</v>
      </c>
      <c r="B136" s="6">
        <v>1</v>
      </c>
      <c r="C136" s="6"/>
    </row>
    <row r="137" spans="1:3" x14ac:dyDescent="0.25">
      <c r="A137" s="79" t="s">
        <v>215</v>
      </c>
      <c r="B137" s="6">
        <v>1</v>
      </c>
    </row>
    <row r="138" spans="1:3" x14ac:dyDescent="0.25">
      <c r="A138" s="78" t="s">
        <v>168</v>
      </c>
      <c r="B138" s="6">
        <v>1</v>
      </c>
    </row>
    <row r="139" spans="1:3" x14ac:dyDescent="0.25">
      <c r="A139" s="79" t="s">
        <v>224</v>
      </c>
      <c r="B139" s="6">
        <v>1</v>
      </c>
    </row>
    <row r="140" spans="1:3" x14ac:dyDescent="0.25">
      <c r="A140" s="78" t="s">
        <v>161</v>
      </c>
      <c r="B140" s="6">
        <v>1</v>
      </c>
    </row>
    <row r="141" spans="1:3" x14ac:dyDescent="0.25">
      <c r="A141" s="78" t="s">
        <v>201</v>
      </c>
      <c r="B141" s="6">
        <v>1</v>
      </c>
    </row>
    <row r="142" spans="1:3" x14ac:dyDescent="0.25">
      <c r="A142" s="78" t="s">
        <v>190</v>
      </c>
      <c r="B142" s="6">
        <v>1</v>
      </c>
    </row>
    <row r="143" spans="1:3" x14ac:dyDescent="0.25">
      <c r="A143" s="79" t="s">
        <v>214</v>
      </c>
      <c r="B143" s="6">
        <v>1</v>
      </c>
    </row>
    <row r="144" spans="1:3" x14ac:dyDescent="0.25">
      <c r="A144" s="78" t="s">
        <v>203</v>
      </c>
      <c r="B144" s="6">
        <v>1</v>
      </c>
    </row>
    <row r="145" spans="1:3" x14ac:dyDescent="0.25">
      <c r="A145" s="79" t="s">
        <v>264</v>
      </c>
      <c r="B145" s="6">
        <v>1</v>
      </c>
    </row>
    <row r="146" spans="1:3" x14ac:dyDescent="0.25">
      <c r="A146" s="79" t="s">
        <v>248</v>
      </c>
      <c r="B146" s="6">
        <v>1</v>
      </c>
    </row>
    <row r="147" spans="1:3" x14ac:dyDescent="0.25">
      <c r="A147" s="82" t="s">
        <v>293</v>
      </c>
      <c r="B147" s="6">
        <v>1</v>
      </c>
      <c r="C147" s="6"/>
    </row>
    <row r="148" spans="1:3" x14ac:dyDescent="0.25">
      <c r="A148" s="79" t="s">
        <v>276</v>
      </c>
      <c r="B148" s="6">
        <v>1</v>
      </c>
    </row>
    <row r="149" spans="1:3" x14ac:dyDescent="0.25">
      <c r="A149" s="79" t="s">
        <v>231</v>
      </c>
      <c r="B149" s="6">
        <v>1</v>
      </c>
    </row>
    <row r="150" spans="1:3" x14ac:dyDescent="0.25">
      <c r="A150" s="78" t="s">
        <v>150</v>
      </c>
      <c r="B150" s="6">
        <v>1</v>
      </c>
    </row>
    <row r="151" spans="1:3" x14ac:dyDescent="0.25">
      <c r="A151" s="79" t="s">
        <v>241</v>
      </c>
      <c r="B151" s="6">
        <v>1</v>
      </c>
    </row>
    <row r="152" spans="1:3" x14ac:dyDescent="0.25">
      <c r="A152" s="79" t="s">
        <v>225</v>
      </c>
      <c r="B152" s="6">
        <v>1</v>
      </c>
    </row>
    <row r="153" spans="1:3" x14ac:dyDescent="0.25">
      <c r="A153" s="78" t="s">
        <v>146</v>
      </c>
      <c r="B153" s="6">
        <v>1</v>
      </c>
    </row>
    <row r="154" spans="1:3" x14ac:dyDescent="0.25">
      <c r="A154" s="79" t="s">
        <v>216</v>
      </c>
      <c r="B154" s="6">
        <v>1</v>
      </c>
    </row>
    <row r="155" spans="1:3" x14ac:dyDescent="0.25">
      <c r="A155" s="79" t="s">
        <v>208</v>
      </c>
      <c r="B155" s="6">
        <v>1</v>
      </c>
    </row>
    <row r="156" spans="1:3" x14ac:dyDescent="0.25">
      <c r="A156" s="78" t="s">
        <v>182</v>
      </c>
      <c r="B156" s="6">
        <v>1</v>
      </c>
    </row>
    <row r="157" spans="1:3" x14ac:dyDescent="0.25">
      <c r="A157" s="78" t="s">
        <v>195</v>
      </c>
      <c r="B157" s="6">
        <v>1</v>
      </c>
    </row>
    <row r="158" spans="1:3" x14ac:dyDescent="0.25">
      <c r="A158" s="82" t="s">
        <v>294</v>
      </c>
      <c r="B158" s="6">
        <v>1</v>
      </c>
      <c r="C158" s="6"/>
    </row>
    <row r="159" spans="1:3" x14ac:dyDescent="0.25">
      <c r="A159" s="79" t="s">
        <v>205</v>
      </c>
      <c r="B159" s="6">
        <v>1</v>
      </c>
    </row>
    <row r="160" spans="1:3" x14ac:dyDescent="0.25">
      <c r="A160" s="78" t="s">
        <v>196</v>
      </c>
      <c r="B160" s="6">
        <v>1</v>
      </c>
    </row>
    <row r="161" spans="1:3" x14ac:dyDescent="0.25">
      <c r="A161" s="78" t="s">
        <v>163</v>
      </c>
      <c r="B161" s="6">
        <v>1</v>
      </c>
    </row>
    <row r="162" spans="1:3" x14ac:dyDescent="0.25">
      <c r="A162" s="80" t="s">
        <v>277</v>
      </c>
      <c r="B162" s="6">
        <v>1</v>
      </c>
    </row>
    <row r="163" spans="1:3" x14ac:dyDescent="0.25">
      <c r="A163" s="78" t="s">
        <v>193</v>
      </c>
      <c r="B163" s="6">
        <v>1</v>
      </c>
    </row>
    <row r="164" spans="1:3" x14ac:dyDescent="0.25">
      <c r="A164" s="79" t="s">
        <v>230</v>
      </c>
      <c r="B164" s="6">
        <v>1</v>
      </c>
    </row>
    <row r="165" spans="1:3" x14ac:dyDescent="0.25">
      <c r="A165" s="78" t="s">
        <v>143</v>
      </c>
      <c r="B165" s="6">
        <v>1</v>
      </c>
    </row>
    <row r="166" spans="1:3" x14ac:dyDescent="0.25">
      <c r="A166" s="79" t="s">
        <v>261</v>
      </c>
      <c r="B166" s="6">
        <v>1</v>
      </c>
    </row>
    <row r="167" spans="1:3" x14ac:dyDescent="0.25">
      <c r="A167" s="79" t="s">
        <v>272</v>
      </c>
      <c r="B167" s="6">
        <v>1</v>
      </c>
    </row>
    <row r="168" spans="1:3" x14ac:dyDescent="0.25">
      <c r="A168" s="79" t="s">
        <v>249</v>
      </c>
      <c r="B168" s="6">
        <v>1</v>
      </c>
    </row>
    <row r="169" spans="1:3" x14ac:dyDescent="0.25">
      <c r="A169" s="82" t="s">
        <v>295</v>
      </c>
      <c r="B169" s="6">
        <v>1</v>
      </c>
      <c r="C169" s="6"/>
    </row>
    <row r="170" spans="1:3" x14ac:dyDescent="0.25">
      <c r="A170" s="79" t="s">
        <v>211</v>
      </c>
      <c r="B170" s="6">
        <v>1</v>
      </c>
    </row>
    <row r="171" spans="1:3" x14ac:dyDescent="0.25">
      <c r="A171" s="79" t="s">
        <v>270</v>
      </c>
      <c r="B171" s="6">
        <v>1</v>
      </c>
    </row>
    <row r="172" spans="1:3" x14ac:dyDescent="0.25">
      <c r="A172" s="79" t="s">
        <v>257</v>
      </c>
      <c r="B172" s="6">
        <v>1</v>
      </c>
    </row>
    <row r="173" spans="1:3" x14ac:dyDescent="0.25">
      <c r="A173" s="78" t="s">
        <v>140</v>
      </c>
      <c r="B173" s="6">
        <v>1</v>
      </c>
    </row>
    <row r="174" spans="1:3" x14ac:dyDescent="0.25">
      <c r="A174" s="79" t="s">
        <v>229</v>
      </c>
      <c r="B174" s="6">
        <v>1</v>
      </c>
    </row>
    <row r="175" spans="1:3" x14ac:dyDescent="0.25">
      <c r="A175" s="79" t="s">
        <v>267</v>
      </c>
      <c r="B175" s="6">
        <v>1</v>
      </c>
    </row>
    <row r="176" spans="1:3" x14ac:dyDescent="0.25">
      <c r="A176" s="78" t="s">
        <v>191</v>
      </c>
      <c r="B176" s="6">
        <v>1</v>
      </c>
    </row>
    <row r="177" spans="1:3" x14ac:dyDescent="0.25">
      <c r="A177" s="78" t="s">
        <v>149</v>
      </c>
      <c r="B177" s="6">
        <v>1</v>
      </c>
    </row>
    <row r="178" spans="1:3" x14ac:dyDescent="0.25">
      <c r="A178" s="79" t="s">
        <v>232</v>
      </c>
      <c r="B178" s="6">
        <v>1</v>
      </c>
    </row>
    <row r="179" spans="1:3" x14ac:dyDescent="0.25">
      <c r="A179" s="82" t="s">
        <v>296</v>
      </c>
      <c r="B179" s="6">
        <v>1</v>
      </c>
      <c r="C179" s="6"/>
    </row>
    <row r="180" spans="1:3" x14ac:dyDescent="0.25">
      <c r="A180" s="81" t="s">
        <v>281</v>
      </c>
      <c r="B180" s="6">
        <v>1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2"/>
  <sheetViews>
    <sheetView workbookViewId="0">
      <selection activeCell="C182" sqref="C182"/>
    </sheetView>
  </sheetViews>
  <sheetFormatPr defaultColWidth="11.42578125" defaultRowHeight="15" x14ac:dyDescent="0.25"/>
  <cols>
    <col min="1" max="1" width="15.28515625" customWidth="1"/>
    <col min="2" max="2" width="15.140625" bestFit="1" customWidth="1"/>
    <col min="3" max="3" width="71.85546875" style="2" bestFit="1" customWidth="1"/>
    <col min="4" max="4" width="80" customWidth="1"/>
    <col min="7" max="7" width="16.5703125" bestFit="1" customWidth="1"/>
  </cols>
  <sheetData>
    <row r="1" spans="1:8" x14ac:dyDescent="0.25">
      <c r="A1" t="s">
        <v>54</v>
      </c>
      <c r="B1" t="s">
        <v>55</v>
      </c>
      <c r="C1" s="2" t="s">
        <v>56</v>
      </c>
      <c r="D1" t="s">
        <v>57</v>
      </c>
      <c r="E1" t="s">
        <v>58</v>
      </c>
    </row>
    <row r="2" spans="1:8" x14ac:dyDescent="0.25">
      <c r="A2" t="s">
        <v>484</v>
      </c>
      <c r="B2" t="s">
        <v>60</v>
      </c>
      <c r="C2" s="2" t="str">
        <f>CONCATENATE(H2,H3,A2,".d")</f>
        <v>D:\MassHunter\Data\Damien\190520_Microcystis stress\blc 1.d</v>
      </c>
      <c r="D2" t="s">
        <v>297</v>
      </c>
      <c r="E2" t="s">
        <v>59</v>
      </c>
      <c r="G2" t="s">
        <v>483</v>
      </c>
      <c r="H2" t="s">
        <v>480</v>
      </c>
    </row>
    <row r="3" spans="1:8" x14ac:dyDescent="0.25">
      <c r="A3" t="s">
        <v>485</v>
      </c>
      <c r="B3" t="s">
        <v>60</v>
      </c>
      <c r="D3" t="s">
        <v>298</v>
      </c>
      <c r="E3" t="s">
        <v>59</v>
      </c>
      <c r="G3" t="s">
        <v>482</v>
      </c>
      <c r="H3" t="s">
        <v>481</v>
      </c>
    </row>
    <row r="4" spans="1:8" x14ac:dyDescent="0.25">
      <c r="A4" t="s">
        <v>486</v>
      </c>
      <c r="B4" t="s">
        <v>60</v>
      </c>
      <c r="D4" t="s">
        <v>299</v>
      </c>
      <c r="E4" t="s">
        <v>59</v>
      </c>
    </row>
    <row r="5" spans="1:8" x14ac:dyDescent="0.25">
      <c r="A5" t="s">
        <v>487</v>
      </c>
      <c r="B5" t="s">
        <v>60</v>
      </c>
      <c r="D5" t="s">
        <v>300</v>
      </c>
      <c r="E5" t="s">
        <v>59</v>
      </c>
    </row>
    <row r="6" spans="1:8" x14ac:dyDescent="0.25">
      <c r="A6" t="s">
        <v>488</v>
      </c>
      <c r="B6" t="s">
        <v>68</v>
      </c>
      <c r="D6" t="s">
        <v>301</v>
      </c>
    </row>
    <row r="7" spans="1:8" x14ac:dyDescent="0.25">
      <c r="A7" t="s">
        <v>489</v>
      </c>
      <c r="B7" t="s">
        <v>68</v>
      </c>
      <c r="D7" t="s">
        <v>302</v>
      </c>
    </row>
    <row r="8" spans="1:8" x14ac:dyDescent="0.25">
      <c r="A8" t="s">
        <v>490</v>
      </c>
      <c r="B8" t="s">
        <v>68</v>
      </c>
      <c r="D8" t="s">
        <v>303</v>
      </c>
    </row>
    <row r="9" spans="1:8" x14ac:dyDescent="0.25">
      <c r="A9" t="s">
        <v>491</v>
      </c>
      <c r="B9" t="s">
        <v>68</v>
      </c>
      <c r="D9" t="s">
        <v>304</v>
      </c>
    </row>
    <row r="10" spans="1:8" x14ac:dyDescent="0.25">
      <c r="A10" t="s">
        <v>492</v>
      </c>
      <c r="B10" t="s">
        <v>68</v>
      </c>
      <c r="D10" t="s">
        <v>305</v>
      </c>
    </row>
    <row r="11" spans="1:8" x14ac:dyDescent="0.25">
      <c r="A11" t="s">
        <v>493</v>
      </c>
      <c r="B11" t="s">
        <v>68</v>
      </c>
      <c r="D11" t="s">
        <v>306</v>
      </c>
    </row>
    <row r="12" spans="1:8" x14ac:dyDescent="0.25">
      <c r="A12" t="s">
        <v>494</v>
      </c>
      <c r="B12" t="s">
        <v>68</v>
      </c>
      <c r="D12" t="s">
        <v>307</v>
      </c>
    </row>
    <row r="13" spans="1:8" x14ac:dyDescent="0.25">
      <c r="A13" t="s">
        <v>495</v>
      </c>
      <c r="B13" t="s">
        <v>68</v>
      </c>
      <c r="D13" t="s">
        <v>308</v>
      </c>
    </row>
    <row r="14" spans="1:8" x14ac:dyDescent="0.25">
      <c r="A14" t="s">
        <v>496</v>
      </c>
      <c r="B14" t="s">
        <v>68</v>
      </c>
      <c r="D14" t="s">
        <v>309</v>
      </c>
    </row>
    <row r="15" spans="1:8" x14ac:dyDescent="0.25">
      <c r="A15" t="s">
        <v>497</v>
      </c>
      <c r="B15" t="s">
        <v>68</v>
      </c>
      <c r="D15" t="s">
        <v>310</v>
      </c>
    </row>
    <row r="16" spans="1:8" x14ac:dyDescent="0.25">
      <c r="A16" s="79" t="s">
        <v>227</v>
      </c>
      <c r="B16" t="s">
        <v>69</v>
      </c>
      <c r="D16" t="s">
        <v>313</v>
      </c>
    </row>
    <row r="17" spans="1:4" x14ac:dyDescent="0.25">
      <c r="A17" s="79" t="s">
        <v>250</v>
      </c>
      <c r="B17" t="s">
        <v>70</v>
      </c>
      <c r="D17" t="s">
        <v>314</v>
      </c>
    </row>
    <row r="18" spans="1:4" x14ac:dyDescent="0.25">
      <c r="A18" s="78" t="s">
        <v>167</v>
      </c>
      <c r="B18" t="s">
        <v>71</v>
      </c>
      <c r="D18" t="s">
        <v>315</v>
      </c>
    </row>
    <row r="19" spans="1:4" x14ac:dyDescent="0.25">
      <c r="A19" s="78" t="s">
        <v>181</v>
      </c>
      <c r="B19" t="s">
        <v>72</v>
      </c>
      <c r="D19" t="s">
        <v>316</v>
      </c>
    </row>
    <row r="20" spans="1:4" x14ac:dyDescent="0.25">
      <c r="A20" s="78" t="s">
        <v>141</v>
      </c>
      <c r="B20" t="s">
        <v>73</v>
      </c>
      <c r="D20" t="s">
        <v>317</v>
      </c>
    </row>
    <row r="21" spans="1:4" x14ac:dyDescent="0.25">
      <c r="A21" s="77" t="s">
        <v>278</v>
      </c>
      <c r="B21" t="s">
        <v>74</v>
      </c>
      <c r="D21" t="s">
        <v>318</v>
      </c>
    </row>
    <row r="22" spans="1:4" x14ac:dyDescent="0.25">
      <c r="A22" s="79" t="s">
        <v>233</v>
      </c>
      <c r="B22" t="s">
        <v>75</v>
      </c>
      <c r="D22" t="s">
        <v>319</v>
      </c>
    </row>
    <row r="23" spans="1:4" x14ac:dyDescent="0.25">
      <c r="A23" s="79" t="s">
        <v>256</v>
      </c>
      <c r="B23" t="s">
        <v>76</v>
      </c>
      <c r="C23" s="2">
        <v>22</v>
      </c>
      <c r="D23" t="s">
        <v>320</v>
      </c>
    </row>
    <row r="24" spans="1:4" x14ac:dyDescent="0.25">
      <c r="A24" s="78" t="s">
        <v>145</v>
      </c>
      <c r="B24" t="s">
        <v>77</v>
      </c>
      <c r="C24" s="2">
        <v>23</v>
      </c>
      <c r="D24" t="s">
        <v>321</v>
      </c>
    </row>
    <row r="25" spans="1:4" x14ac:dyDescent="0.25">
      <c r="A25" s="78" t="s">
        <v>173</v>
      </c>
      <c r="B25" t="s">
        <v>78</v>
      </c>
      <c r="C25" s="2">
        <v>24</v>
      </c>
      <c r="D25" t="s">
        <v>322</v>
      </c>
    </row>
    <row r="26" spans="1:4" x14ac:dyDescent="0.25">
      <c r="A26" s="82" t="s">
        <v>282</v>
      </c>
      <c r="B26" t="s">
        <v>68</v>
      </c>
      <c r="C26" s="2">
        <v>25</v>
      </c>
      <c r="D26" t="s">
        <v>323</v>
      </c>
    </row>
    <row r="27" spans="1:4" x14ac:dyDescent="0.25">
      <c r="A27" s="79" t="s">
        <v>246</v>
      </c>
      <c r="B27" t="s">
        <v>79</v>
      </c>
      <c r="C27" s="2">
        <v>26</v>
      </c>
      <c r="D27" t="s">
        <v>324</v>
      </c>
    </row>
    <row r="28" spans="1:4" x14ac:dyDescent="0.25">
      <c r="A28" s="78" t="s">
        <v>160</v>
      </c>
      <c r="B28" t="s">
        <v>80</v>
      </c>
      <c r="C28" s="2">
        <v>27</v>
      </c>
      <c r="D28" t="s">
        <v>325</v>
      </c>
    </row>
    <row r="29" spans="1:4" x14ac:dyDescent="0.25">
      <c r="A29" s="78" t="s">
        <v>134</v>
      </c>
      <c r="B29" t="s">
        <v>81</v>
      </c>
      <c r="C29" s="2">
        <v>28</v>
      </c>
      <c r="D29" t="s">
        <v>326</v>
      </c>
    </row>
    <row r="30" spans="1:4" x14ac:dyDescent="0.25">
      <c r="A30" s="78" t="s">
        <v>178</v>
      </c>
      <c r="B30" t="s">
        <v>82</v>
      </c>
      <c r="C30" s="2">
        <v>29</v>
      </c>
      <c r="D30" t="s">
        <v>327</v>
      </c>
    </row>
    <row r="31" spans="1:4" x14ac:dyDescent="0.25">
      <c r="A31" s="79" t="s">
        <v>236</v>
      </c>
      <c r="B31" t="s">
        <v>83</v>
      </c>
      <c r="C31" s="2">
        <v>30</v>
      </c>
      <c r="D31" t="s">
        <v>328</v>
      </c>
    </row>
    <row r="32" spans="1:4" x14ac:dyDescent="0.25">
      <c r="A32" s="78" t="s">
        <v>198</v>
      </c>
      <c r="B32" t="s">
        <v>84</v>
      </c>
      <c r="C32" s="2">
        <v>31</v>
      </c>
      <c r="D32" t="s">
        <v>329</v>
      </c>
    </row>
    <row r="33" spans="1:4" x14ac:dyDescent="0.25">
      <c r="A33" s="78" t="s">
        <v>164</v>
      </c>
      <c r="B33" t="s">
        <v>85</v>
      </c>
      <c r="C33" s="2">
        <v>32</v>
      </c>
      <c r="D33" t="s">
        <v>330</v>
      </c>
    </row>
    <row r="34" spans="1:4" x14ac:dyDescent="0.25">
      <c r="A34" s="78" t="s">
        <v>142</v>
      </c>
      <c r="B34" t="s">
        <v>86</v>
      </c>
      <c r="C34" s="2">
        <v>33</v>
      </c>
      <c r="D34" t="s">
        <v>331</v>
      </c>
    </row>
    <row r="35" spans="1:4" x14ac:dyDescent="0.25">
      <c r="A35" s="77" t="s">
        <v>280</v>
      </c>
      <c r="B35" t="s">
        <v>87</v>
      </c>
      <c r="C35" s="2">
        <v>34</v>
      </c>
      <c r="D35" t="s">
        <v>332</v>
      </c>
    </row>
    <row r="36" spans="1:4" x14ac:dyDescent="0.25">
      <c r="A36" s="78" t="s">
        <v>183</v>
      </c>
      <c r="B36" t="s">
        <v>88</v>
      </c>
      <c r="C36" s="2">
        <v>35</v>
      </c>
      <c r="D36" t="s">
        <v>333</v>
      </c>
    </row>
    <row r="37" spans="1:4" x14ac:dyDescent="0.25">
      <c r="A37" s="82" t="s">
        <v>283</v>
      </c>
      <c r="B37" t="s">
        <v>68</v>
      </c>
      <c r="C37" s="2">
        <v>36</v>
      </c>
      <c r="D37" t="s">
        <v>334</v>
      </c>
    </row>
    <row r="38" spans="1:4" x14ac:dyDescent="0.25">
      <c r="A38" s="79" t="s">
        <v>234</v>
      </c>
      <c r="B38" t="s">
        <v>89</v>
      </c>
      <c r="C38" s="2">
        <v>37</v>
      </c>
      <c r="D38" t="s">
        <v>335</v>
      </c>
    </row>
    <row r="39" spans="1:4" x14ac:dyDescent="0.25">
      <c r="A39" s="78" t="s">
        <v>154</v>
      </c>
      <c r="B39" t="s">
        <v>90</v>
      </c>
      <c r="C39" s="2">
        <v>38</v>
      </c>
      <c r="D39" t="s">
        <v>336</v>
      </c>
    </row>
    <row r="40" spans="1:4" x14ac:dyDescent="0.25">
      <c r="A40" s="78" t="s">
        <v>177</v>
      </c>
      <c r="B40" t="s">
        <v>91</v>
      </c>
      <c r="C40" s="2">
        <v>39</v>
      </c>
      <c r="D40" t="s">
        <v>337</v>
      </c>
    </row>
    <row r="41" spans="1:4" x14ac:dyDescent="0.25">
      <c r="A41" s="78" t="s">
        <v>148</v>
      </c>
      <c r="B41" t="s">
        <v>92</v>
      </c>
      <c r="C41" s="2">
        <v>40</v>
      </c>
      <c r="D41" t="s">
        <v>338</v>
      </c>
    </row>
    <row r="42" spans="1:4" x14ac:dyDescent="0.25">
      <c r="A42" s="79" t="s">
        <v>244</v>
      </c>
      <c r="B42" t="s">
        <v>93</v>
      </c>
      <c r="C42" s="2">
        <v>41</v>
      </c>
      <c r="D42" t="s">
        <v>339</v>
      </c>
    </row>
    <row r="43" spans="1:4" x14ac:dyDescent="0.25">
      <c r="A43" s="79" t="s">
        <v>243</v>
      </c>
      <c r="B43" t="s">
        <v>94</v>
      </c>
      <c r="C43" s="2">
        <v>42</v>
      </c>
      <c r="D43" t="s">
        <v>340</v>
      </c>
    </row>
    <row r="44" spans="1:4" x14ac:dyDescent="0.25">
      <c r="A44" s="79" t="s">
        <v>223</v>
      </c>
      <c r="B44" t="s">
        <v>95</v>
      </c>
      <c r="C44" s="2">
        <v>43</v>
      </c>
      <c r="D44" t="s">
        <v>341</v>
      </c>
    </row>
    <row r="45" spans="1:4" x14ac:dyDescent="0.25">
      <c r="A45" s="78" t="s">
        <v>175</v>
      </c>
      <c r="B45" t="s">
        <v>96</v>
      </c>
      <c r="C45" s="2">
        <v>44</v>
      </c>
      <c r="D45" t="s">
        <v>342</v>
      </c>
    </row>
    <row r="46" spans="1:4" x14ac:dyDescent="0.25">
      <c r="A46" s="78" t="s">
        <v>158</v>
      </c>
      <c r="B46" t="s">
        <v>97</v>
      </c>
      <c r="C46" s="2">
        <v>45</v>
      </c>
      <c r="D46" t="s">
        <v>343</v>
      </c>
    </row>
    <row r="47" spans="1:4" x14ac:dyDescent="0.25">
      <c r="A47" s="78" t="s">
        <v>153</v>
      </c>
      <c r="B47" t="s">
        <v>98</v>
      </c>
      <c r="C47" s="2">
        <v>46</v>
      </c>
      <c r="D47" t="s">
        <v>344</v>
      </c>
    </row>
    <row r="48" spans="1:4" x14ac:dyDescent="0.25">
      <c r="A48" s="82" t="s">
        <v>284</v>
      </c>
      <c r="B48" t="s">
        <v>68</v>
      </c>
      <c r="C48" s="2">
        <v>47</v>
      </c>
      <c r="D48" t="s">
        <v>345</v>
      </c>
    </row>
    <row r="49" spans="1:4" x14ac:dyDescent="0.25">
      <c r="A49" s="79" t="s">
        <v>239</v>
      </c>
      <c r="B49" t="s">
        <v>99</v>
      </c>
      <c r="C49" s="2">
        <v>48</v>
      </c>
      <c r="D49" t="s">
        <v>346</v>
      </c>
    </row>
    <row r="50" spans="1:4" x14ac:dyDescent="0.25">
      <c r="A50" s="79" t="s">
        <v>228</v>
      </c>
      <c r="B50" t="s">
        <v>100</v>
      </c>
      <c r="C50" s="2">
        <v>49</v>
      </c>
      <c r="D50" t="s">
        <v>347</v>
      </c>
    </row>
    <row r="51" spans="1:4" x14ac:dyDescent="0.25">
      <c r="A51" s="79" t="s">
        <v>212</v>
      </c>
      <c r="B51" t="s">
        <v>101</v>
      </c>
      <c r="C51" s="2">
        <v>50</v>
      </c>
      <c r="D51" t="s">
        <v>348</v>
      </c>
    </row>
    <row r="52" spans="1:4" x14ac:dyDescent="0.25">
      <c r="A52" s="79" t="s">
        <v>253</v>
      </c>
      <c r="B52" t="s">
        <v>102</v>
      </c>
      <c r="C52" s="2">
        <v>51</v>
      </c>
      <c r="D52" t="s">
        <v>349</v>
      </c>
    </row>
    <row r="53" spans="1:4" x14ac:dyDescent="0.25">
      <c r="A53" s="78" t="s">
        <v>172</v>
      </c>
      <c r="B53" t="s">
        <v>103</v>
      </c>
      <c r="C53" s="2">
        <v>52</v>
      </c>
      <c r="D53" t="s">
        <v>350</v>
      </c>
    </row>
    <row r="54" spans="1:4" x14ac:dyDescent="0.25">
      <c r="A54" s="79" t="s">
        <v>254</v>
      </c>
      <c r="B54" t="s">
        <v>104</v>
      </c>
      <c r="C54" s="2">
        <v>53</v>
      </c>
      <c r="D54" t="s">
        <v>351</v>
      </c>
    </row>
    <row r="55" spans="1:4" x14ac:dyDescent="0.25">
      <c r="A55" s="78" t="s">
        <v>202</v>
      </c>
      <c r="B55" t="s">
        <v>105</v>
      </c>
      <c r="C55" s="2">
        <v>54</v>
      </c>
      <c r="D55" t="s">
        <v>352</v>
      </c>
    </row>
    <row r="56" spans="1:4" x14ac:dyDescent="0.25">
      <c r="A56" s="78" t="s">
        <v>171</v>
      </c>
      <c r="B56" t="s">
        <v>106</v>
      </c>
      <c r="C56" s="2">
        <v>55</v>
      </c>
      <c r="D56" t="s">
        <v>353</v>
      </c>
    </row>
    <row r="57" spans="1:4" x14ac:dyDescent="0.25">
      <c r="A57" s="79" t="s">
        <v>271</v>
      </c>
      <c r="B57" t="s">
        <v>107</v>
      </c>
      <c r="C57" s="2">
        <v>56</v>
      </c>
      <c r="D57" t="s">
        <v>354</v>
      </c>
    </row>
    <row r="58" spans="1:4" x14ac:dyDescent="0.25">
      <c r="A58" s="79" t="s">
        <v>242</v>
      </c>
      <c r="B58" t="s">
        <v>108</v>
      </c>
      <c r="C58" s="2">
        <v>57</v>
      </c>
      <c r="D58" t="s">
        <v>355</v>
      </c>
    </row>
    <row r="59" spans="1:4" x14ac:dyDescent="0.25">
      <c r="A59" s="82" t="s">
        <v>285</v>
      </c>
      <c r="B59" t="s">
        <v>68</v>
      </c>
      <c r="C59" s="2">
        <v>58</v>
      </c>
      <c r="D59" t="s">
        <v>356</v>
      </c>
    </row>
    <row r="60" spans="1:4" x14ac:dyDescent="0.25">
      <c r="A60" s="79" t="s">
        <v>259</v>
      </c>
      <c r="B60" t="s">
        <v>109</v>
      </c>
      <c r="C60" s="2">
        <v>59</v>
      </c>
      <c r="D60" t="s">
        <v>357</v>
      </c>
    </row>
    <row r="61" spans="1:4" x14ac:dyDescent="0.25">
      <c r="A61" s="77" t="s">
        <v>279</v>
      </c>
      <c r="B61" t="s">
        <v>110</v>
      </c>
      <c r="C61" s="2">
        <v>60</v>
      </c>
      <c r="D61" t="s">
        <v>358</v>
      </c>
    </row>
    <row r="62" spans="1:4" x14ac:dyDescent="0.25">
      <c r="A62" s="79" t="s">
        <v>274</v>
      </c>
      <c r="B62" t="s">
        <v>111</v>
      </c>
      <c r="C62" s="2">
        <v>61</v>
      </c>
      <c r="D62" t="s">
        <v>359</v>
      </c>
    </row>
    <row r="63" spans="1:4" x14ac:dyDescent="0.25">
      <c r="A63" s="78" t="s">
        <v>155</v>
      </c>
      <c r="B63" t="s">
        <v>112</v>
      </c>
      <c r="C63" s="2">
        <v>62</v>
      </c>
      <c r="D63" t="s">
        <v>360</v>
      </c>
    </row>
    <row r="64" spans="1:4" x14ac:dyDescent="0.25">
      <c r="A64" s="78" t="s">
        <v>147</v>
      </c>
      <c r="B64" t="s">
        <v>113</v>
      </c>
      <c r="C64" s="2">
        <v>63</v>
      </c>
      <c r="D64" t="s">
        <v>361</v>
      </c>
    </row>
    <row r="65" spans="1:4" x14ac:dyDescent="0.25">
      <c r="A65" s="78" t="s">
        <v>165</v>
      </c>
      <c r="B65" t="s">
        <v>114</v>
      </c>
      <c r="C65" s="2">
        <v>64</v>
      </c>
      <c r="D65" t="s">
        <v>362</v>
      </c>
    </row>
    <row r="66" spans="1:4" x14ac:dyDescent="0.25">
      <c r="A66" s="79" t="s">
        <v>252</v>
      </c>
      <c r="B66" t="s">
        <v>115</v>
      </c>
      <c r="C66" s="2">
        <v>65</v>
      </c>
      <c r="D66" t="s">
        <v>363</v>
      </c>
    </row>
    <row r="67" spans="1:4" x14ac:dyDescent="0.25">
      <c r="A67" s="79" t="s">
        <v>213</v>
      </c>
      <c r="B67" t="s">
        <v>116</v>
      </c>
      <c r="C67" s="2">
        <v>66</v>
      </c>
      <c r="D67" t="s">
        <v>364</v>
      </c>
    </row>
    <row r="68" spans="1:4" x14ac:dyDescent="0.25">
      <c r="A68" s="78" t="s">
        <v>162</v>
      </c>
      <c r="B68" t="s">
        <v>117</v>
      </c>
      <c r="C68" s="2">
        <v>67</v>
      </c>
      <c r="D68" t="s">
        <v>365</v>
      </c>
    </row>
    <row r="69" spans="1:4" x14ac:dyDescent="0.25">
      <c r="A69" s="79" t="s">
        <v>265</v>
      </c>
      <c r="B69" t="s">
        <v>118</v>
      </c>
      <c r="C69" s="2">
        <v>68</v>
      </c>
      <c r="D69" t="s">
        <v>366</v>
      </c>
    </row>
    <row r="70" spans="1:4" x14ac:dyDescent="0.25">
      <c r="A70" s="82" t="s">
        <v>286</v>
      </c>
      <c r="B70" t="s">
        <v>68</v>
      </c>
      <c r="C70" s="2">
        <v>69</v>
      </c>
      <c r="D70" t="s">
        <v>367</v>
      </c>
    </row>
    <row r="71" spans="1:4" x14ac:dyDescent="0.25">
      <c r="A71" s="79" t="s">
        <v>262</v>
      </c>
      <c r="B71" t="s">
        <v>119</v>
      </c>
      <c r="C71" s="2">
        <v>70</v>
      </c>
      <c r="D71" t="s">
        <v>368</v>
      </c>
    </row>
    <row r="72" spans="1:4" x14ac:dyDescent="0.25">
      <c r="A72" s="79" t="s">
        <v>251</v>
      </c>
      <c r="B72" t="s">
        <v>120</v>
      </c>
      <c r="C72" s="2">
        <v>71</v>
      </c>
      <c r="D72" t="s">
        <v>369</v>
      </c>
    </row>
    <row r="73" spans="1:4" x14ac:dyDescent="0.25">
      <c r="A73" s="77" t="s">
        <v>311</v>
      </c>
      <c r="B73" t="s">
        <v>60</v>
      </c>
      <c r="C73" s="2">
        <v>72</v>
      </c>
      <c r="D73" t="s">
        <v>370</v>
      </c>
    </row>
    <row r="74" spans="1:4" x14ac:dyDescent="0.25">
      <c r="A74" s="79" t="s">
        <v>206</v>
      </c>
      <c r="B74" t="s">
        <v>69</v>
      </c>
      <c r="C74" s="2">
        <v>73</v>
      </c>
      <c r="D74" t="s">
        <v>371</v>
      </c>
    </row>
    <row r="75" spans="1:4" x14ac:dyDescent="0.25">
      <c r="A75" s="78" t="s">
        <v>179</v>
      </c>
      <c r="B75" t="s">
        <v>70</v>
      </c>
      <c r="C75" s="2">
        <v>74</v>
      </c>
      <c r="D75" t="s">
        <v>372</v>
      </c>
    </row>
    <row r="76" spans="1:4" x14ac:dyDescent="0.25">
      <c r="A76" s="78" t="s">
        <v>184</v>
      </c>
      <c r="B76" t="s">
        <v>71</v>
      </c>
      <c r="C76" s="2">
        <v>75</v>
      </c>
      <c r="D76" t="s">
        <v>373</v>
      </c>
    </row>
    <row r="77" spans="1:4" x14ac:dyDescent="0.25">
      <c r="A77" s="79" t="s">
        <v>218</v>
      </c>
      <c r="B77" t="s">
        <v>72</v>
      </c>
      <c r="C77" s="2">
        <v>76</v>
      </c>
      <c r="D77" t="s">
        <v>374</v>
      </c>
    </row>
    <row r="78" spans="1:4" x14ac:dyDescent="0.25">
      <c r="A78" s="78" t="s">
        <v>139</v>
      </c>
      <c r="B78" t="s">
        <v>73</v>
      </c>
      <c r="C78" s="2">
        <v>77</v>
      </c>
      <c r="D78" t="s">
        <v>375</v>
      </c>
    </row>
    <row r="79" spans="1:4" x14ac:dyDescent="0.25">
      <c r="A79" s="79" t="s">
        <v>258</v>
      </c>
      <c r="B79" t="s">
        <v>74</v>
      </c>
      <c r="C79" s="2">
        <v>78</v>
      </c>
      <c r="D79" t="s">
        <v>376</v>
      </c>
    </row>
    <row r="80" spans="1:4" x14ac:dyDescent="0.25">
      <c r="A80" s="78" t="s">
        <v>188</v>
      </c>
      <c r="B80" t="s">
        <v>75</v>
      </c>
      <c r="C80" s="2">
        <v>79</v>
      </c>
      <c r="D80" t="s">
        <v>377</v>
      </c>
    </row>
    <row r="81" spans="1:4" x14ac:dyDescent="0.25">
      <c r="A81" s="79" t="s">
        <v>217</v>
      </c>
      <c r="B81" t="s">
        <v>76</v>
      </c>
      <c r="C81" s="2">
        <v>80</v>
      </c>
      <c r="D81" t="s">
        <v>378</v>
      </c>
    </row>
    <row r="82" spans="1:4" x14ac:dyDescent="0.25">
      <c r="A82" s="82" t="s">
        <v>287</v>
      </c>
      <c r="B82" t="s">
        <v>68</v>
      </c>
      <c r="C82" s="2">
        <v>81</v>
      </c>
      <c r="D82" t="s">
        <v>379</v>
      </c>
    </row>
    <row r="83" spans="1:4" x14ac:dyDescent="0.25">
      <c r="A83" s="79" t="s">
        <v>204</v>
      </c>
      <c r="B83" t="s">
        <v>77</v>
      </c>
      <c r="C83" s="2">
        <v>82</v>
      </c>
      <c r="D83" t="s">
        <v>380</v>
      </c>
    </row>
    <row r="84" spans="1:4" x14ac:dyDescent="0.25">
      <c r="A84" s="78" t="s">
        <v>174</v>
      </c>
      <c r="B84" t="s">
        <v>78</v>
      </c>
      <c r="C84" s="2">
        <v>83</v>
      </c>
      <c r="D84" t="s">
        <v>381</v>
      </c>
    </row>
    <row r="85" spans="1:4" x14ac:dyDescent="0.25">
      <c r="A85" s="78" t="s">
        <v>136</v>
      </c>
      <c r="B85" t="s">
        <v>79</v>
      </c>
      <c r="C85" s="2">
        <v>84</v>
      </c>
      <c r="D85" t="s">
        <v>382</v>
      </c>
    </row>
    <row r="86" spans="1:4" x14ac:dyDescent="0.25">
      <c r="A86" s="78" t="s">
        <v>166</v>
      </c>
      <c r="B86" t="s">
        <v>80</v>
      </c>
      <c r="C86" s="2">
        <v>85</v>
      </c>
      <c r="D86" t="s">
        <v>383</v>
      </c>
    </row>
    <row r="87" spans="1:4" x14ac:dyDescent="0.25">
      <c r="A87" s="78" t="s">
        <v>186</v>
      </c>
      <c r="B87" t="s">
        <v>81</v>
      </c>
      <c r="C87" s="2">
        <v>86</v>
      </c>
      <c r="D87" t="s">
        <v>384</v>
      </c>
    </row>
    <row r="88" spans="1:4" x14ac:dyDescent="0.25">
      <c r="A88" s="78" t="s">
        <v>135</v>
      </c>
      <c r="B88" t="s">
        <v>82</v>
      </c>
      <c r="C88" s="2">
        <v>87</v>
      </c>
      <c r="D88" t="s">
        <v>385</v>
      </c>
    </row>
    <row r="89" spans="1:4" x14ac:dyDescent="0.25">
      <c r="A89" s="78" t="s">
        <v>133</v>
      </c>
      <c r="B89" t="s">
        <v>83</v>
      </c>
      <c r="C89" s="2">
        <v>88</v>
      </c>
      <c r="D89" t="s">
        <v>386</v>
      </c>
    </row>
    <row r="90" spans="1:4" x14ac:dyDescent="0.25">
      <c r="A90" s="78" t="s">
        <v>152</v>
      </c>
      <c r="B90" t="s">
        <v>84</v>
      </c>
      <c r="C90" s="2">
        <v>89</v>
      </c>
      <c r="D90" t="s">
        <v>387</v>
      </c>
    </row>
    <row r="91" spans="1:4" x14ac:dyDescent="0.25">
      <c r="A91" s="78" t="s">
        <v>151</v>
      </c>
      <c r="B91" t="s">
        <v>85</v>
      </c>
      <c r="C91" s="2">
        <v>90</v>
      </c>
      <c r="D91" t="s">
        <v>388</v>
      </c>
    </row>
    <row r="92" spans="1:4" x14ac:dyDescent="0.25">
      <c r="A92" s="78" t="s">
        <v>192</v>
      </c>
      <c r="B92" t="s">
        <v>86</v>
      </c>
      <c r="C92" s="2">
        <v>91</v>
      </c>
      <c r="D92" t="s">
        <v>389</v>
      </c>
    </row>
    <row r="93" spans="1:4" x14ac:dyDescent="0.25">
      <c r="A93" s="82" t="s">
        <v>288</v>
      </c>
      <c r="B93" t="s">
        <v>68</v>
      </c>
      <c r="C93" s="2">
        <v>92</v>
      </c>
      <c r="D93" t="s">
        <v>390</v>
      </c>
    </row>
    <row r="94" spans="1:4" x14ac:dyDescent="0.25">
      <c r="A94" s="78" t="s">
        <v>189</v>
      </c>
      <c r="B94" t="s">
        <v>87</v>
      </c>
      <c r="C94" s="2">
        <v>93</v>
      </c>
      <c r="D94" t="s">
        <v>391</v>
      </c>
    </row>
    <row r="95" spans="1:4" x14ac:dyDescent="0.25">
      <c r="A95" s="79" t="s">
        <v>273</v>
      </c>
      <c r="B95" t="s">
        <v>88</v>
      </c>
      <c r="C95" s="2">
        <v>94</v>
      </c>
      <c r="D95" t="s">
        <v>392</v>
      </c>
    </row>
    <row r="96" spans="1:4" x14ac:dyDescent="0.25">
      <c r="A96" s="79" t="s">
        <v>245</v>
      </c>
      <c r="B96" t="s">
        <v>89</v>
      </c>
      <c r="C96" s="2">
        <v>95</v>
      </c>
      <c r="D96" t="s">
        <v>393</v>
      </c>
    </row>
    <row r="97" spans="1:4" x14ac:dyDescent="0.25">
      <c r="A97" s="79" t="s">
        <v>221</v>
      </c>
      <c r="B97" t="s">
        <v>90</v>
      </c>
      <c r="C97" s="2">
        <v>96</v>
      </c>
      <c r="D97" t="s">
        <v>394</v>
      </c>
    </row>
    <row r="98" spans="1:4" x14ac:dyDescent="0.25">
      <c r="A98" s="78" t="s">
        <v>157</v>
      </c>
      <c r="B98" t="s">
        <v>91</v>
      </c>
      <c r="C98" s="2">
        <v>97</v>
      </c>
      <c r="D98" t="s">
        <v>395</v>
      </c>
    </row>
    <row r="99" spans="1:4" x14ac:dyDescent="0.25">
      <c r="A99" s="79" t="s">
        <v>255</v>
      </c>
      <c r="B99" t="s">
        <v>92</v>
      </c>
      <c r="C99" s="2">
        <v>98</v>
      </c>
      <c r="D99" t="s">
        <v>396</v>
      </c>
    </row>
    <row r="100" spans="1:4" x14ac:dyDescent="0.25">
      <c r="A100" s="79" t="s">
        <v>209</v>
      </c>
      <c r="B100" t="s">
        <v>93</v>
      </c>
      <c r="C100" s="2">
        <v>99</v>
      </c>
      <c r="D100" t="s">
        <v>397</v>
      </c>
    </row>
    <row r="101" spans="1:4" x14ac:dyDescent="0.25">
      <c r="A101" s="78" t="s">
        <v>197</v>
      </c>
      <c r="B101" t="s">
        <v>94</v>
      </c>
      <c r="C101" s="2">
        <v>100</v>
      </c>
      <c r="D101" t="s">
        <v>398</v>
      </c>
    </row>
    <row r="102" spans="1:4" x14ac:dyDescent="0.25">
      <c r="A102" s="79" t="s">
        <v>275</v>
      </c>
      <c r="B102" t="s">
        <v>95</v>
      </c>
      <c r="C102" s="2">
        <v>101</v>
      </c>
      <c r="D102" t="s">
        <v>399</v>
      </c>
    </row>
    <row r="103" spans="1:4" x14ac:dyDescent="0.25">
      <c r="A103" s="78" t="s">
        <v>180</v>
      </c>
      <c r="B103" t="s">
        <v>96</v>
      </c>
      <c r="C103" s="2">
        <v>102</v>
      </c>
      <c r="D103" t="s">
        <v>400</v>
      </c>
    </row>
    <row r="104" spans="1:4" x14ac:dyDescent="0.25">
      <c r="A104" s="82" t="s">
        <v>289</v>
      </c>
      <c r="B104" t="s">
        <v>312</v>
      </c>
      <c r="C104" s="2">
        <v>103</v>
      </c>
      <c r="D104" t="s">
        <v>401</v>
      </c>
    </row>
    <row r="105" spans="1:4" x14ac:dyDescent="0.25">
      <c r="A105" s="78" t="s">
        <v>137</v>
      </c>
      <c r="B105" t="s">
        <v>97</v>
      </c>
      <c r="C105" s="2">
        <v>104</v>
      </c>
      <c r="D105" t="s">
        <v>402</v>
      </c>
    </row>
    <row r="106" spans="1:4" x14ac:dyDescent="0.25">
      <c r="A106" s="79" t="s">
        <v>260</v>
      </c>
      <c r="B106" t="s">
        <v>98</v>
      </c>
      <c r="C106" s="2">
        <v>105</v>
      </c>
      <c r="D106" t="s">
        <v>403</v>
      </c>
    </row>
    <row r="107" spans="1:4" x14ac:dyDescent="0.25">
      <c r="A107" s="79" t="s">
        <v>235</v>
      </c>
      <c r="B107" t="s">
        <v>99</v>
      </c>
      <c r="C107" s="2">
        <v>106</v>
      </c>
      <c r="D107" t="s">
        <v>404</v>
      </c>
    </row>
    <row r="108" spans="1:4" x14ac:dyDescent="0.25">
      <c r="A108" s="79" t="s">
        <v>247</v>
      </c>
      <c r="B108" t="s">
        <v>100</v>
      </c>
      <c r="C108" s="2">
        <v>107</v>
      </c>
      <c r="D108" t="s">
        <v>405</v>
      </c>
    </row>
    <row r="109" spans="1:4" x14ac:dyDescent="0.25">
      <c r="A109" s="78" t="s">
        <v>194</v>
      </c>
      <c r="B109" t="s">
        <v>101</v>
      </c>
      <c r="C109" s="2">
        <v>108</v>
      </c>
      <c r="D109" t="s">
        <v>406</v>
      </c>
    </row>
    <row r="110" spans="1:4" x14ac:dyDescent="0.25">
      <c r="A110" s="78" t="s">
        <v>159</v>
      </c>
      <c r="B110" t="s">
        <v>102</v>
      </c>
      <c r="C110" s="2">
        <v>109</v>
      </c>
      <c r="D110" t="s">
        <v>407</v>
      </c>
    </row>
    <row r="111" spans="1:4" x14ac:dyDescent="0.25">
      <c r="A111" s="78" t="s">
        <v>187</v>
      </c>
      <c r="B111" t="s">
        <v>103</v>
      </c>
      <c r="C111" s="2">
        <v>110</v>
      </c>
      <c r="D111" t="s">
        <v>408</v>
      </c>
    </row>
    <row r="112" spans="1:4" x14ac:dyDescent="0.25">
      <c r="A112" s="78" t="s">
        <v>132</v>
      </c>
      <c r="B112" t="s">
        <v>104</v>
      </c>
      <c r="C112" s="2">
        <v>111</v>
      </c>
      <c r="D112" t="s">
        <v>409</v>
      </c>
    </row>
    <row r="113" spans="1:4" x14ac:dyDescent="0.25">
      <c r="A113" s="79" t="s">
        <v>238</v>
      </c>
      <c r="B113" t="s">
        <v>105</v>
      </c>
      <c r="C113" s="2">
        <v>112</v>
      </c>
      <c r="D113" t="s">
        <v>410</v>
      </c>
    </row>
    <row r="114" spans="1:4" x14ac:dyDescent="0.25">
      <c r="A114" s="78" t="s">
        <v>200</v>
      </c>
      <c r="B114" t="s">
        <v>106</v>
      </c>
      <c r="C114" s="2">
        <v>113</v>
      </c>
      <c r="D114" t="s">
        <v>411</v>
      </c>
    </row>
    <row r="115" spans="1:4" x14ac:dyDescent="0.25">
      <c r="A115" s="82" t="s">
        <v>290</v>
      </c>
      <c r="B115" t="s">
        <v>68</v>
      </c>
      <c r="C115" s="2">
        <v>114</v>
      </c>
      <c r="D115" t="s">
        <v>412</v>
      </c>
    </row>
    <row r="116" spans="1:4" x14ac:dyDescent="0.25">
      <c r="A116" s="79" t="s">
        <v>266</v>
      </c>
      <c r="B116" t="s">
        <v>107</v>
      </c>
      <c r="C116" s="2">
        <v>115</v>
      </c>
      <c r="D116" t="s">
        <v>413</v>
      </c>
    </row>
    <row r="117" spans="1:4" x14ac:dyDescent="0.25">
      <c r="A117" s="78" t="s">
        <v>156</v>
      </c>
      <c r="B117" t="s">
        <v>108</v>
      </c>
      <c r="C117" s="2">
        <v>116</v>
      </c>
      <c r="D117" t="s">
        <v>414</v>
      </c>
    </row>
    <row r="118" spans="1:4" x14ac:dyDescent="0.25">
      <c r="A118" s="78" t="s">
        <v>169</v>
      </c>
      <c r="B118" t="s">
        <v>109</v>
      </c>
      <c r="C118" s="2">
        <v>117</v>
      </c>
      <c r="D118" t="s">
        <v>415</v>
      </c>
    </row>
    <row r="119" spans="1:4" x14ac:dyDescent="0.25">
      <c r="A119" s="79" t="s">
        <v>268</v>
      </c>
      <c r="B119" t="s">
        <v>110</v>
      </c>
      <c r="C119" s="2">
        <v>118</v>
      </c>
      <c r="D119" t="s">
        <v>416</v>
      </c>
    </row>
    <row r="120" spans="1:4" x14ac:dyDescent="0.25">
      <c r="A120" s="78" t="s">
        <v>199</v>
      </c>
      <c r="B120" t="s">
        <v>111</v>
      </c>
      <c r="C120" s="2">
        <v>119</v>
      </c>
      <c r="D120" t="s">
        <v>417</v>
      </c>
    </row>
    <row r="121" spans="1:4" x14ac:dyDescent="0.25">
      <c r="A121" s="79" t="s">
        <v>226</v>
      </c>
      <c r="B121" t="s">
        <v>112</v>
      </c>
      <c r="C121" s="2">
        <v>120</v>
      </c>
      <c r="D121" t="s">
        <v>418</v>
      </c>
    </row>
    <row r="122" spans="1:4" x14ac:dyDescent="0.25">
      <c r="A122" s="79" t="s">
        <v>210</v>
      </c>
      <c r="B122" t="s">
        <v>113</v>
      </c>
      <c r="C122" s="2">
        <v>121</v>
      </c>
      <c r="D122" t="s">
        <v>419</v>
      </c>
    </row>
    <row r="123" spans="1:4" x14ac:dyDescent="0.25">
      <c r="A123" s="78" t="s">
        <v>144</v>
      </c>
      <c r="B123" t="s">
        <v>114</v>
      </c>
      <c r="C123" s="2">
        <v>122</v>
      </c>
      <c r="D123" t="s">
        <v>420</v>
      </c>
    </row>
    <row r="124" spans="1:4" x14ac:dyDescent="0.25">
      <c r="A124" s="79" t="s">
        <v>222</v>
      </c>
      <c r="B124" t="s">
        <v>115</v>
      </c>
      <c r="C124" s="2">
        <v>123</v>
      </c>
      <c r="D124" t="s">
        <v>421</v>
      </c>
    </row>
    <row r="125" spans="1:4" x14ac:dyDescent="0.25">
      <c r="A125" s="78" t="s">
        <v>185</v>
      </c>
      <c r="B125" t="s">
        <v>116</v>
      </c>
      <c r="C125" s="2">
        <v>124</v>
      </c>
      <c r="D125" t="s">
        <v>422</v>
      </c>
    </row>
    <row r="126" spans="1:4" x14ac:dyDescent="0.25">
      <c r="A126" s="82" t="s">
        <v>291</v>
      </c>
      <c r="B126" t="s">
        <v>68</v>
      </c>
      <c r="C126" s="2">
        <v>125</v>
      </c>
      <c r="D126" t="s">
        <v>423</v>
      </c>
    </row>
    <row r="127" spans="1:4" x14ac:dyDescent="0.25">
      <c r="A127" s="79" t="s">
        <v>237</v>
      </c>
      <c r="B127" t="s">
        <v>117</v>
      </c>
      <c r="C127" s="2">
        <v>126</v>
      </c>
      <c r="D127" t="s">
        <v>424</v>
      </c>
    </row>
    <row r="128" spans="1:4" x14ac:dyDescent="0.25">
      <c r="A128" s="78" t="s">
        <v>138</v>
      </c>
      <c r="B128" t="s">
        <v>118</v>
      </c>
      <c r="C128" s="2">
        <v>127</v>
      </c>
      <c r="D128" t="s">
        <v>425</v>
      </c>
    </row>
    <row r="129" spans="1:4" x14ac:dyDescent="0.25">
      <c r="A129" s="79" t="s">
        <v>207</v>
      </c>
      <c r="B129" t="s">
        <v>119</v>
      </c>
      <c r="C129" s="2">
        <v>128</v>
      </c>
      <c r="D129" t="s">
        <v>426</v>
      </c>
    </row>
    <row r="130" spans="1:4" x14ac:dyDescent="0.25">
      <c r="A130" s="79" t="s">
        <v>263</v>
      </c>
      <c r="B130" t="s">
        <v>120</v>
      </c>
      <c r="C130" s="2">
        <v>129</v>
      </c>
      <c r="D130" t="s">
        <v>427</v>
      </c>
    </row>
    <row r="131" spans="1:4" x14ac:dyDescent="0.25">
      <c r="A131" s="77" t="s">
        <v>311</v>
      </c>
      <c r="B131" t="s">
        <v>60</v>
      </c>
      <c r="C131" s="2">
        <v>130</v>
      </c>
      <c r="D131" t="s">
        <v>428</v>
      </c>
    </row>
    <row r="132" spans="1:4" x14ac:dyDescent="0.25">
      <c r="A132" s="79" t="s">
        <v>220</v>
      </c>
      <c r="B132" t="s">
        <v>69</v>
      </c>
      <c r="C132" s="2">
        <v>131</v>
      </c>
      <c r="D132" t="s">
        <v>429</v>
      </c>
    </row>
    <row r="133" spans="1:4" x14ac:dyDescent="0.25">
      <c r="A133" s="78" t="s">
        <v>170</v>
      </c>
      <c r="B133" t="s">
        <v>70</v>
      </c>
      <c r="C133" s="2">
        <v>132</v>
      </c>
      <c r="D133" t="s">
        <v>430</v>
      </c>
    </row>
    <row r="134" spans="1:4" x14ac:dyDescent="0.25">
      <c r="A134" s="79" t="s">
        <v>240</v>
      </c>
      <c r="B134" t="s">
        <v>71</v>
      </c>
      <c r="C134" s="2">
        <v>133</v>
      </c>
      <c r="D134" t="s">
        <v>431</v>
      </c>
    </row>
    <row r="135" spans="1:4" x14ac:dyDescent="0.25">
      <c r="A135" s="79" t="s">
        <v>219</v>
      </c>
      <c r="B135" t="s">
        <v>72</v>
      </c>
      <c r="C135" s="2">
        <v>134</v>
      </c>
      <c r="D135" t="s">
        <v>432</v>
      </c>
    </row>
    <row r="136" spans="1:4" x14ac:dyDescent="0.25">
      <c r="A136" s="79" t="s">
        <v>269</v>
      </c>
      <c r="B136" t="s">
        <v>73</v>
      </c>
      <c r="C136" s="2">
        <v>135</v>
      </c>
      <c r="D136" t="s">
        <v>433</v>
      </c>
    </row>
    <row r="137" spans="1:4" x14ac:dyDescent="0.25">
      <c r="A137" s="78" t="s">
        <v>176</v>
      </c>
      <c r="B137" t="s">
        <v>74</v>
      </c>
      <c r="C137" s="2">
        <v>136</v>
      </c>
      <c r="D137" t="s">
        <v>434</v>
      </c>
    </row>
    <row r="138" spans="1:4" x14ac:dyDescent="0.25">
      <c r="A138" s="82" t="s">
        <v>292</v>
      </c>
      <c r="B138" t="s">
        <v>68</v>
      </c>
      <c r="C138" s="2">
        <v>137</v>
      </c>
      <c r="D138" t="s">
        <v>435</v>
      </c>
    </row>
    <row r="139" spans="1:4" x14ac:dyDescent="0.25">
      <c r="A139" s="79" t="s">
        <v>215</v>
      </c>
      <c r="B139" t="s">
        <v>75</v>
      </c>
      <c r="C139" s="2">
        <v>138</v>
      </c>
      <c r="D139" t="s">
        <v>436</v>
      </c>
    </row>
    <row r="140" spans="1:4" x14ac:dyDescent="0.25">
      <c r="A140" s="78" t="s">
        <v>168</v>
      </c>
      <c r="B140" t="s">
        <v>76</v>
      </c>
      <c r="C140" s="2">
        <v>139</v>
      </c>
      <c r="D140" t="s">
        <v>437</v>
      </c>
    </row>
    <row r="141" spans="1:4" x14ac:dyDescent="0.25">
      <c r="A141" s="79" t="s">
        <v>224</v>
      </c>
      <c r="B141" t="s">
        <v>77</v>
      </c>
      <c r="C141" s="2">
        <v>140</v>
      </c>
      <c r="D141" t="s">
        <v>438</v>
      </c>
    </row>
    <row r="142" spans="1:4" x14ac:dyDescent="0.25">
      <c r="A142" s="78" t="s">
        <v>161</v>
      </c>
      <c r="B142" t="s">
        <v>78</v>
      </c>
      <c r="C142" s="2">
        <v>141</v>
      </c>
      <c r="D142" t="s">
        <v>439</v>
      </c>
    </row>
    <row r="143" spans="1:4" x14ac:dyDescent="0.25">
      <c r="A143" s="78" t="s">
        <v>201</v>
      </c>
      <c r="B143" t="s">
        <v>79</v>
      </c>
      <c r="C143" s="2">
        <v>142</v>
      </c>
      <c r="D143" t="s">
        <v>440</v>
      </c>
    </row>
    <row r="144" spans="1:4" x14ac:dyDescent="0.25">
      <c r="A144" s="78" t="s">
        <v>190</v>
      </c>
      <c r="B144" t="s">
        <v>80</v>
      </c>
      <c r="C144" s="2">
        <v>143</v>
      </c>
      <c r="D144" t="s">
        <v>441</v>
      </c>
    </row>
    <row r="145" spans="1:4" x14ac:dyDescent="0.25">
      <c r="A145" s="79" t="s">
        <v>214</v>
      </c>
      <c r="B145" t="s">
        <v>81</v>
      </c>
      <c r="C145" s="2">
        <v>144</v>
      </c>
      <c r="D145" t="s">
        <v>442</v>
      </c>
    </row>
    <row r="146" spans="1:4" x14ac:dyDescent="0.25">
      <c r="A146" s="78" t="s">
        <v>203</v>
      </c>
      <c r="B146" t="s">
        <v>82</v>
      </c>
      <c r="C146" s="2">
        <v>145</v>
      </c>
      <c r="D146" t="s">
        <v>443</v>
      </c>
    </row>
    <row r="147" spans="1:4" x14ac:dyDescent="0.25">
      <c r="A147" s="79" t="s">
        <v>264</v>
      </c>
      <c r="B147" t="s">
        <v>83</v>
      </c>
      <c r="C147" s="2">
        <v>146</v>
      </c>
      <c r="D147" t="s">
        <v>444</v>
      </c>
    </row>
    <row r="148" spans="1:4" x14ac:dyDescent="0.25">
      <c r="A148" s="79" t="s">
        <v>248</v>
      </c>
      <c r="B148" t="s">
        <v>84</v>
      </c>
      <c r="C148" s="2">
        <v>147</v>
      </c>
      <c r="D148" t="s">
        <v>445</v>
      </c>
    </row>
    <row r="149" spans="1:4" x14ac:dyDescent="0.25">
      <c r="A149" s="82" t="s">
        <v>293</v>
      </c>
      <c r="B149" t="s">
        <v>68</v>
      </c>
      <c r="C149" s="2">
        <v>148</v>
      </c>
      <c r="D149" t="s">
        <v>446</v>
      </c>
    </row>
    <row r="150" spans="1:4" x14ac:dyDescent="0.25">
      <c r="A150" s="79" t="s">
        <v>276</v>
      </c>
      <c r="B150" t="s">
        <v>85</v>
      </c>
      <c r="C150" s="2">
        <v>149</v>
      </c>
      <c r="D150" t="s">
        <v>447</v>
      </c>
    </row>
    <row r="151" spans="1:4" x14ac:dyDescent="0.25">
      <c r="A151" s="79" t="s">
        <v>231</v>
      </c>
      <c r="B151" t="s">
        <v>86</v>
      </c>
      <c r="C151" s="2">
        <v>150</v>
      </c>
      <c r="D151" t="s">
        <v>448</v>
      </c>
    </row>
    <row r="152" spans="1:4" x14ac:dyDescent="0.25">
      <c r="A152" s="78" t="s">
        <v>150</v>
      </c>
      <c r="B152" t="s">
        <v>87</v>
      </c>
      <c r="C152" s="2">
        <v>151</v>
      </c>
      <c r="D152" t="s">
        <v>449</v>
      </c>
    </row>
    <row r="153" spans="1:4" x14ac:dyDescent="0.25">
      <c r="A153" s="79" t="s">
        <v>241</v>
      </c>
      <c r="B153" t="s">
        <v>88</v>
      </c>
      <c r="C153" s="2">
        <v>152</v>
      </c>
      <c r="D153" t="s">
        <v>450</v>
      </c>
    </row>
    <row r="154" spans="1:4" x14ac:dyDescent="0.25">
      <c r="A154" s="79" t="s">
        <v>225</v>
      </c>
      <c r="B154" t="s">
        <v>89</v>
      </c>
      <c r="C154" s="2">
        <v>153</v>
      </c>
      <c r="D154" t="s">
        <v>451</v>
      </c>
    </row>
    <row r="155" spans="1:4" x14ac:dyDescent="0.25">
      <c r="A155" s="78" t="s">
        <v>146</v>
      </c>
      <c r="B155" t="s">
        <v>90</v>
      </c>
      <c r="C155" s="2">
        <v>154</v>
      </c>
      <c r="D155" t="s">
        <v>452</v>
      </c>
    </row>
    <row r="156" spans="1:4" x14ac:dyDescent="0.25">
      <c r="A156" s="79" t="s">
        <v>216</v>
      </c>
      <c r="B156" t="s">
        <v>91</v>
      </c>
      <c r="C156" s="2">
        <v>155</v>
      </c>
      <c r="D156" t="s">
        <v>453</v>
      </c>
    </row>
    <row r="157" spans="1:4" x14ac:dyDescent="0.25">
      <c r="A157" s="79" t="s">
        <v>208</v>
      </c>
      <c r="B157" t="s">
        <v>92</v>
      </c>
      <c r="C157" s="2">
        <v>156</v>
      </c>
      <c r="D157" t="s">
        <v>454</v>
      </c>
    </row>
    <row r="158" spans="1:4" x14ac:dyDescent="0.25">
      <c r="A158" s="78" t="s">
        <v>182</v>
      </c>
      <c r="B158" t="s">
        <v>93</v>
      </c>
      <c r="C158" s="2">
        <v>157</v>
      </c>
      <c r="D158" t="s">
        <v>455</v>
      </c>
    </row>
    <row r="159" spans="1:4" x14ac:dyDescent="0.25">
      <c r="A159" s="78" t="s">
        <v>195</v>
      </c>
      <c r="B159" t="s">
        <v>94</v>
      </c>
      <c r="C159" s="2">
        <v>158</v>
      </c>
      <c r="D159" t="s">
        <v>456</v>
      </c>
    </row>
    <row r="160" spans="1:4" x14ac:dyDescent="0.25">
      <c r="A160" s="82" t="s">
        <v>294</v>
      </c>
      <c r="B160" t="s">
        <v>68</v>
      </c>
      <c r="C160" s="2">
        <v>159</v>
      </c>
      <c r="D160" t="s">
        <v>457</v>
      </c>
    </row>
    <row r="161" spans="1:4" x14ac:dyDescent="0.25">
      <c r="A161" s="79" t="s">
        <v>205</v>
      </c>
      <c r="B161" t="s">
        <v>95</v>
      </c>
      <c r="C161" s="2">
        <v>160</v>
      </c>
      <c r="D161" t="s">
        <v>458</v>
      </c>
    </row>
    <row r="162" spans="1:4" x14ac:dyDescent="0.25">
      <c r="A162" s="78" t="s">
        <v>196</v>
      </c>
      <c r="B162" t="s">
        <v>96</v>
      </c>
      <c r="C162" s="2">
        <v>161</v>
      </c>
      <c r="D162" t="s">
        <v>459</v>
      </c>
    </row>
    <row r="163" spans="1:4" x14ac:dyDescent="0.25">
      <c r="A163" s="78" t="s">
        <v>163</v>
      </c>
      <c r="B163" t="s">
        <v>97</v>
      </c>
      <c r="C163" s="2">
        <v>162</v>
      </c>
      <c r="D163" t="s">
        <v>460</v>
      </c>
    </row>
    <row r="164" spans="1:4" x14ac:dyDescent="0.25">
      <c r="A164" s="80" t="s">
        <v>277</v>
      </c>
      <c r="B164" t="s">
        <v>98</v>
      </c>
      <c r="C164" s="2">
        <v>163</v>
      </c>
      <c r="D164" t="s">
        <v>461</v>
      </c>
    </row>
    <row r="165" spans="1:4" x14ac:dyDescent="0.25">
      <c r="A165" s="78" t="s">
        <v>193</v>
      </c>
      <c r="B165" t="s">
        <v>99</v>
      </c>
      <c r="C165" s="2">
        <v>164</v>
      </c>
      <c r="D165" t="s">
        <v>462</v>
      </c>
    </row>
    <row r="166" spans="1:4" x14ac:dyDescent="0.25">
      <c r="A166" s="79" t="s">
        <v>230</v>
      </c>
      <c r="B166" t="s">
        <v>100</v>
      </c>
      <c r="C166" s="2">
        <v>165</v>
      </c>
      <c r="D166" t="s">
        <v>463</v>
      </c>
    </row>
    <row r="167" spans="1:4" x14ac:dyDescent="0.25">
      <c r="A167" s="78" t="s">
        <v>143</v>
      </c>
      <c r="B167" t="s">
        <v>101</v>
      </c>
      <c r="C167" s="2">
        <v>166</v>
      </c>
      <c r="D167" t="s">
        <v>464</v>
      </c>
    </row>
    <row r="168" spans="1:4" x14ac:dyDescent="0.25">
      <c r="A168" s="79" t="s">
        <v>261</v>
      </c>
      <c r="B168" t="s">
        <v>102</v>
      </c>
      <c r="C168" s="2">
        <v>167</v>
      </c>
      <c r="D168" t="s">
        <v>465</v>
      </c>
    </row>
    <row r="169" spans="1:4" x14ac:dyDescent="0.25">
      <c r="A169" s="79" t="s">
        <v>272</v>
      </c>
      <c r="B169" t="s">
        <v>103</v>
      </c>
      <c r="C169" s="2">
        <v>168</v>
      </c>
      <c r="D169" t="s">
        <v>466</v>
      </c>
    </row>
    <row r="170" spans="1:4" x14ac:dyDescent="0.25">
      <c r="A170" s="79" t="s">
        <v>249</v>
      </c>
      <c r="B170" t="s">
        <v>104</v>
      </c>
      <c r="C170" s="2">
        <v>169</v>
      </c>
      <c r="D170" t="s">
        <v>467</v>
      </c>
    </row>
    <row r="171" spans="1:4" x14ac:dyDescent="0.25">
      <c r="A171" s="82" t="s">
        <v>295</v>
      </c>
      <c r="B171" t="s">
        <v>68</v>
      </c>
      <c r="C171" s="2">
        <v>170</v>
      </c>
      <c r="D171" t="s">
        <v>468</v>
      </c>
    </row>
    <row r="172" spans="1:4" x14ac:dyDescent="0.25">
      <c r="A172" s="79" t="s">
        <v>211</v>
      </c>
      <c r="B172" t="s">
        <v>105</v>
      </c>
      <c r="C172" s="2">
        <v>171</v>
      </c>
      <c r="D172" t="s">
        <v>469</v>
      </c>
    </row>
    <row r="173" spans="1:4" x14ac:dyDescent="0.25">
      <c r="A173" s="79" t="s">
        <v>270</v>
      </c>
      <c r="B173" t="s">
        <v>106</v>
      </c>
      <c r="C173" s="2">
        <v>172</v>
      </c>
      <c r="D173" t="s">
        <v>470</v>
      </c>
    </row>
    <row r="174" spans="1:4" x14ac:dyDescent="0.25">
      <c r="A174" s="79" t="s">
        <v>257</v>
      </c>
      <c r="B174" t="s">
        <v>107</v>
      </c>
      <c r="C174" s="2">
        <v>173</v>
      </c>
      <c r="D174" t="s">
        <v>471</v>
      </c>
    </row>
    <row r="175" spans="1:4" x14ac:dyDescent="0.25">
      <c r="A175" s="78" t="s">
        <v>140</v>
      </c>
      <c r="B175" t="s">
        <v>108</v>
      </c>
      <c r="C175" s="2">
        <v>174</v>
      </c>
      <c r="D175" t="s">
        <v>472</v>
      </c>
    </row>
    <row r="176" spans="1:4" x14ac:dyDescent="0.25">
      <c r="A176" s="79" t="s">
        <v>229</v>
      </c>
      <c r="B176" t="s">
        <v>109</v>
      </c>
      <c r="C176" s="2">
        <v>175</v>
      </c>
      <c r="D176" t="s">
        <v>473</v>
      </c>
    </row>
    <row r="177" spans="1:4" x14ac:dyDescent="0.25">
      <c r="A177" s="79" t="s">
        <v>267</v>
      </c>
      <c r="B177" t="s">
        <v>110</v>
      </c>
      <c r="C177" s="2">
        <v>176</v>
      </c>
      <c r="D177" t="s">
        <v>474</v>
      </c>
    </row>
    <row r="178" spans="1:4" x14ac:dyDescent="0.25">
      <c r="A178" s="78" t="s">
        <v>191</v>
      </c>
      <c r="B178" t="s">
        <v>111</v>
      </c>
      <c r="C178" s="2">
        <v>177</v>
      </c>
      <c r="D178" t="s">
        <v>475</v>
      </c>
    </row>
    <row r="179" spans="1:4" x14ac:dyDescent="0.25">
      <c r="A179" s="78" t="s">
        <v>149</v>
      </c>
      <c r="B179" t="s">
        <v>112</v>
      </c>
      <c r="C179" s="2">
        <v>178</v>
      </c>
      <c r="D179" t="s">
        <v>476</v>
      </c>
    </row>
    <row r="180" spans="1:4" x14ac:dyDescent="0.25">
      <c r="A180" s="79" t="s">
        <v>232</v>
      </c>
      <c r="B180" t="s">
        <v>113</v>
      </c>
      <c r="C180" s="2">
        <v>179</v>
      </c>
      <c r="D180" t="s">
        <v>477</v>
      </c>
    </row>
    <row r="181" spans="1:4" x14ac:dyDescent="0.25">
      <c r="A181" s="82" t="s">
        <v>296</v>
      </c>
      <c r="B181" t="s">
        <v>68</v>
      </c>
      <c r="C181" s="2">
        <v>180</v>
      </c>
      <c r="D181" t="s">
        <v>478</v>
      </c>
    </row>
    <row r="182" spans="1:4" x14ac:dyDescent="0.25">
      <c r="A182" s="81" t="s">
        <v>281</v>
      </c>
      <c r="B182" t="s">
        <v>60</v>
      </c>
      <c r="D182" t="s">
        <v>479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XFD1048576"/>
    </sheetView>
  </sheetViews>
  <sheetFormatPr defaultColWidth="11.42578125" defaultRowHeight="15" x14ac:dyDescent="0.25"/>
  <cols>
    <col min="1" max="1" width="18.85546875" bestFit="1" customWidth="1"/>
    <col min="2" max="2" width="15.140625" bestFit="1" customWidth="1"/>
    <col min="3" max="3" width="71.85546875" bestFit="1" customWidth="1"/>
    <col min="4" max="4" width="80" customWidth="1"/>
    <col min="7" max="7" width="16.5703125" bestFit="1" customWidth="1"/>
  </cols>
  <sheetData>
    <row r="1" spans="1:8" x14ac:dyDescent="0.25">
      <c r="A1" t="s">
        <v>54</v>
      </c>
      <c r="B1" t="s">
        <v>55</v>
      </c>
      <c r="C1" t="s">
        <v>56</v>
      </c>
      <c r="D1" t="s">
        <v>57</v>
      </c>
      <c r="E1" t="s">
        <v>58</v>
      </c>
    </row>
    <row r="2" spans="1:8" x14ac:dyDescent="0.25">
      <c r="A2" t="s">
        <v>484</v>
      </c>
      <c r="B2" t="s">
        <v>60</v>
      </c>
      <c r="D2" t="str">
        <f>CONCATENATE($H$2,$H$3,A2," MSMS",".d")</f>
        <v>D:\MassHunter\Data\Damien\190520_Microcystis stress\blc 1 MSMS.d</v>
      </c>
      <c r="E2" t="s">
        <v>59</v>
      </c>
      <c r="G2" t="s">
        <v>483</v>
      </c>
      <c r="H2" t="s">
        <v>480</v>
      </c>
    </row>
    <row r="3" spans="1:8" x14ac:dyDescent="0.25">
      <c r="A3" t="s">
        <v>485</v>
      </c>
      <c r="B3" t="s">
        <v>60</v>
      </c>
      <c r="D3" t="str">
        <f t="shared" ref="D3:D57" si="0">CONCATENATE($H$2,$H$3,A3," MSMS",".d")</f>
        <v>D:\MassHunter\Data\Damien\190520_Microcystis stress\blc 2 MSMS.d</v>
      </c>
      <c r="E3" t="s">
        <v>59</v>
      </c>
      <c r="G3" t="s">
        <v>482</v>
      </c>
      <c r="H3" t="s">
        <v>481</v>
      </c>
    </row>
    <row r="4" spans="1:8" x14ac:dyDescent="0.25">
      <c r="A4" t="s">
        <v>488</v>
      </c>
      <c r="B4" t="s">
        <v>68</v>
      </c>
      <c r="D4" t="str">
        <f t="shared" si="0"/>
        <v>D:\MassHunter\Data\Damien\190520_Microcystis stress\QC0 MSMS.d</v>
      </c>
    </row>
    <row r="5" spans="1:8" x14ac:dyDescent="0.25">
      <c r="A5" t="s">
        <v>489</v>
      </c>
      <c r="B5" t="s">
        <v>68</v>
      </c>
      <c r="D5" t="str">
        <f t="shared" si="0"/>
        <v>D:\MassHunter\Data\Damien\190520_Microcystis stress\QC1 MSMS.d</v>
      </c>
    </row>
    <row r="6" spans="1:8" x14ac:dyDescent="0.25">
      <c r="A6" t="s">
        <v>490</v>
      </c>
      <c r="B6" t="s">
        <v>68</v>
      </c>
      <c r="D6" t="str">
        <f t="shared" si="0"/>
        <v>D:\MassHunter\Data\Damien\190520_Microcystis stress\QC2 MSMS.d</v>
      </c>
    </row>
    <row r="7" spans="1:8" x14ac:dyDescent="0.25">
      <c r="A7" s="78" t="s">
        <v>141</v>
      </c>
      <c r="B7" t="s">
        <v>73</v>
      </c>
      <c r="D7" t="str">
        <f t="shared" si="0"/>
        <v>D:\MassHunter\Data\Damien\190520_Microcystis stress\7806_0.6_A_T7 MSMS.d</v>
      </c>
    </row>
    <row r="8" spans="1:8" x14ac:dyDescent="0.25">
      <c r="A8" s="77" t="s">
        <v>278</v>
      </c>
      <c r="B8" t="s">
        <v>74</v>
      </c>
      <c r="D8" t="str">
        <f t="shared" si="0"/>
        <v>D:\MassHunter\Data\Damien\190520_Microcystis stress\blanc A MSMS.d</v>
      </c>
    </row>
    <row r="9" spans="1:8" x14ac:dyDescent="0.25">
      <c r="A9" s="79" t="s">
        <v>246</v>
      </c>
      <c r="B9" t="s">
        <v>79</v>
      </c>
      <c r="D9" t="str">
        <f t="shared" si="0"/>
        <v>D:\MassHunter\Data\Damien\190520_Microcystis stress\7820_8.4_A_T4 MSMS.d</v>
      </c>
    </row>
    <row r="10" spans="1:8" ht="13.5" customHeight="1" x14ac:dyDescent="0.25">
      <c r="A10" s="78" t="s">
        <v>198</v>
      </c>
      <c r="B10" t="s">
        <v>84</v>
      </c>
      <c r="D10" t="str">
        <f t="shared" si="0"/>
        <v>D:\MassHunter\Data\Damien\190520_Microcystis stress\7806_14.4_A_T4 MSMS.d</v>
      </c>
    </row>
    <row r="11" spans="1:8" x14ac:dyDescent="0.25">
      <c r="A11" s="78" t="s">
        <v>183</v>
      </c>
      <c r="B11" t="s">
        <v>88</v>
      </c>
      <c r="D11" t="str">
        <f t="shared" si="0"/>
        <v>D:\MassHunter\Data\Damien\190520_Microcystis stress\7806_10.8_A_T2 MSMS.d</v>
      </c>
    </row>
    <row r="12" spans="1:8" x14ac:dyDescent="0.25">
      <c r="A12" s="79" t="s">
        <v>234</v>
      </c>
      <c r="B12" t="s">
        <v>89</v>
      </c>
      <c r="D12" t="str">
        <f t="shared" si="0"/>
        <v>D:\MassHunter\Data\Damien\190520_Microcystis stress\7820_6.7_A_T4 MSMS.d</v>
      </c>
    </row>
    <row r="13" spans="1:8" x14ac:dyDescent="0.25">
      <c r="A13" s="78" t="s">
        <v>177</v>
      </c>
      <c r="B13" t="s">
        <v>91</v>
      </c>
      <c r="D13" t="str">
        <f t="shared" si="0"/>
        <v>D:\MassHunter\Data\Damien\190520_Microcystis stress\7806_8.4_A_T7 MSMS.d</v>
      </c>
    </row>
    <row r="14" spans="1:8" x14ac:dyDescent="0.25">
      <c r="A14" s="79" t="s">
        <v>243</v>
      </c>
      <c r="B14" t="s">
        <v>94</v>
      </c>
      <c r="D14" t="str">
        <f t="shared" si="0"/>
        <v>D:\MassHunter\Data\Damien\190520_Microcystis stress\7820_8.4_A_T2 MSMS.d</v>
      </c>
    </row>
    <row r="15" spans="1:8" x14ac:dyDescent="0.25">
      <c r="A15" s="78" t="s">
        <v>153</v>
      </c>
      <c r="B15" t="s">
        <v>98</v>
      </c>
      <c r="D15" t="str">
        <f t="shared" si="0"/>
        <v>D:\MassHunter\Data\Damien\190520_Microcystis stress\7806_3.4_A_T7 MSMS.d</v>
      </c>
    </row>
    <row r="16" spans="1:8" x14ac:dyDescent="0.25">
      <c r="A16" s="79" t="s">
        <v>228</v>
      </c>
      <c r="B16" t="s">
        <v>100</v>
      </c>
      <c r="D16" t="str">
        <f t="shared" si="0"/>
        <v>D:\MassHunter\Data\Damien\190520_Microcystis stress\7820_6.7_A_T0 MSMS.d</v>
      </c>
    </row>
    <row r="17" spans="1:4" x14ac:dyDescent="0.25">
      <c r="A17" s="78" t="s">
        <v>171</v>
      </c>
      <c r="B17" t="s">
        <v>106</v>
      </c>
      <c r="D17" t="str">
        <f t="shared" si="0"/>
        <v>D:\MassHunter\Data\Damien\190520_Microcystis stress\7806_8.4_A_T2 MSMS.d</v>
      </c>
    </row>
    <row r="18" spans="1:4" x14ac:dyDescent="0.25">
      <c r="A18" s="78" t="s">
        <v>147</v>
      </c>
      <c r="B18" t="s">
        <v>113</v>
      </c>
      <c r="D18" t="str">
        <f t="shared" si="0"/>
        <v>D:\MassHunter\Data\Damien\190520_Microcystis stress\7806_3.4_A_T2 MSMS.d</v>
      </c>
    </row>
    <row r="19" spans="1:4" x14ac:dyDescent="0.25">
      <c r="A19" s="78" t="s">
        <v>165</v>
      </c>
      <c r="B19" t="s">
        <v>114</v>
      </c>
      <c r="D19" t="str">
        <f t="shared" si="0"/>
        <v>D:\MassHunter\Data\Damien\190520_Microcystis stress\7806_6.7_A_T7 MSMS.d</v>
      </c>
    </row>
    <row r="20" spans="1:4" x14ac:dyDescent="0.25">
      <c r="A20" s="79" t="s">
        <v>252</v>
      </c>
      <c r="B20" t="s">
        <v>115</v>
      </c>
      <c r="D20" t="str">
        <f t="shared" si="0"/>
        <v>D:\MassHunter\Data\Damien\190520_Microcystis stress\7820_10.8_A_T0 MSMS.d</v>
      </c>
    </row>
    <row r="21" spans="1:4" x14ac:dyDescent="0.25">
      <c r="A21" s="79" t="s">
        <v>213</v>
      </c>
      <c r="B21" t="s">
        <v>116</v>
      </c>
      <c r="D21" t="str">
        <f t="shared" si="0"/>
        <v>D:\MassHunter\Data\Damien\190520_Microcystis stress\7820_0.6_A_T7 MSMS.d</v>
      </c>
    </row>
    <row r="22" spans="1:4" x14ac:dyDescent="0.25">
      <c r="A22" s="78" t="s">
        <v>162</v>
      </c>
      <c r="B22" t="s">
        <v>117</v>
      </c>
      <c r="D22" t="str">
        <f t="shared" si="0"/>
        <v>D:\MassHunter\Data\Damien\190520_Microcystis stress\7806_6.7_A_T4 MSMS.d</v>
      </c>
    </row>
    <row r="23" spans="1:4" x14ac:dyDescent="0.25">
      <c r="A23" s="79" t="s">
        <v>258</v>
      </c>
      <c r="B23" t="s">
        <v>74</v>
      </c>
      <c r="D23" t="str">
        <f t="shared" si="0"/>
        <v>D:\MassHunter\Data\Damien\190520_Microcystis stress\7820_10.8_A_T4 MSMS.d</v>
      </c>
    </row>
    <row r="24" spans="1:4" x14ac:dyDescent="0.25">
      <c r="A24" s="79" t="s">
        <v>204</v>
      </c>
      <c r="B24" t="s">
        <v>77</v>
      </c>
      <c r="D24" t="str">
        <f t="shared" si="0"/>
        <v>D:\MassHunter\Data\Damien\190520_Microcystis stress\7820_0.6_A_T0 MSMS.d</v>
      </c>
    </row>
    <row r="25" spans="1:4" x14ac:dyDescent="0.25">
      <c r="A25" s="78" t="s">
        <v>174</v>
      </c>
      <c r="B25" t="s">
        <v>78</v>
      </c>
      <c r="D25" t="str">
        <f t="shared" si="0"/>
        <v>D:\MassHunter\Data\Damien\190520_Microcystis stress\7806_8.4_A_T4 MSMS.d</v>
      </c>
    </row>
    <row r="26" spans="1:4" x14ac:dyDescent="0.25">
      <c r="A26" s="78" t="s">
        <v>186</v>
      </c>
      <c r="B26" t="s">
        <v>81</v>
      </c>
      <c r="D26" t="str">
        <f t="shared" si="0"/>
        <v>D:\MassHunter\Data\Damien\190520_Microcystis stress\7806_10.8_A_T4 MSMS.d</v>
      </c>
    </row>
    <row r="27" spans="1:4" x14ac:dyDescent="0.25">
      <c r="A27" s="78" t="s">
        <v>135</v>
      </c>
      <c r="B27" t="s">
        <v>82</v>
      </c>
      <c r="D27" t="str">
        <f t="shared" si="0"/>
        <v>D:\MassHunter\Data\Damien\190520_Microcystis stress\7806_0.6_A_T2 MSMS.d</v>
      </c>
    </row>
    <row r="28" spans="1:4" x14ac:dyDescent="0.25">
      <c r="A28" s="78" t="s">
        <v>192</v>
      </c>
      <c r="B28" t="s">
        <v>86</v>
      </c>
      <c r="D28" t="str">
        <f t="shared" si="0"/>
        <v>D:\MassHunter\Data\Damien\190520_Microcystis stress\7806_14.4_A_T0 MSMS.d</v>
      </c>
    </row>
    <row r="29" spans="1:4" x14ac:dyDescent="0.25">
      <c r="A29" s="78" t="s">
        <v>189</v>
      </c>
      <c r="B29" t="s">
        <v>87</v>
      </c>
      <c r="D29" t="str">
        <f t="shared" si="0"/>
        <v>D:\MassHunter\Data\Damien\190520_Microcystis stress\7806_10.8_A_T7 MSMS.d</v>
      </c>
    </row>
    <row r="30" spans="1:4" x14ac:dyDescent="0.25">
      <c r="A30" s="79" t="s">
        <v>273</v>
      </c>
      <c r="B30" t="s">
        <v>88</v>
      </c>
      <c r="D30" t="str">
        <f t="shared" si="0"/>
        <v>D:\MassHunter\Data\Damien\190520_Microcystis stress\7820_14.4_A_T7 MSMS.d</v>
      </c>
    </row>
    <row r="31" spans="1:4" x14ac:dyDescent="0.25">
      <c r="A31" s="79" t="s">
        <v>255</v>
      </c>
      <c r="B31" t="s">
        <v>92</v>
      </c>
      <c r="D31" t="str">
        <f t="shared" si="0"/>
        <v>D:\MassHunter\Data\Damien\190520_Microcystis stress\7820_10.8_A_T2 MSMS.d</v>
      </c>
    </row>
    <row r="32" spans="1:4" x14ac:dyDescent="0.25">
      <c r="A32" s="78" t="s">
        <v>180</v>
      </c>
      <c r="B32" t="s">
        <v>96</v>
      </c>
      <c r="D32" t="str">
        <f t="shared" si="0"/>
        <v>D:\MassHunter\Data\Damien\190520_Microcystis stress\7806_10.8_A_T0 MSMS.d</v>
      </c>
    </row>
    <row r="33" spans="1:4" x14ac:dyDescent="0.25">
      <c r="A33" s="78" t="s">
        <v>159</v>
      </c>
      <c r="B33" t="s">
        <v>102</v>
      </c>
      <c r="D33" t="str">
        <f t="shared" si="0"/>
        <v>D:\MassHunter\Data\Damien\190520_Microcystis stress\7806_6.7_A_T2 MSMS.d</v>
      </c>
    </row>
    <row r="34" spans="1:4" x14ac:dyDescent="0.25">
      <c r="A34" s="78" t="s">
        <v>132</v>
      </c>
      <c r="B34" t="s">
        <v>104</v>
      </c>
      <c r="D34" t="str">
        <f t="shared" si="0"/>
        <v>D:\MassHunter\Data\Damien\190520_Microcystis stress\7806_0.6_A_T0 MSMS.d</v>
      </c>
    </row>
    <row r="35" spans="1:4" x14ac:dyDescent="0.25">
      <c r="A35" s="78" t="s">
        <v>156</v>
      </c>
      <c r="B35" t="s">
        <v>108</v>
      </c>
      <c r="D35" t="str">
        <f t="shared" si="0"/>
        <v>D:\MassHunter\Data\Damien\190520_Microcystis stress\7806_6.7_A_T0 MSMS.d</v>
      </c>
    </row>
    <row r="36" spans="1:4" x14ac:dyDescent="0.25">
      <c r="A36" s="79" t="s">
        <v>210</v>
      </c>
      <c r="B36" t="s">
        <v>113</v>
      </c>
      <c r="D36" t="str">
        <f t="shared" si="0"/>
        <v>D:\MassHunter\Data\Damien\190520_Microcystis stress\7820_0.6_A_T4 MSMS.d</v>
      </c>
    </row>
    <row r="37" spans="1:4" x14ac:dyDescent="0.25">
      <c r="A37" s="78" t="s">
        <v>144</v>
      </c>
      <c r="B37" t="s">
        <v>114</v>
      </c>
      <c r="D37" t="str">
        <f t="shared" si="0"/>
        <v>D:\MassHunter\Data\Damien\190520_Microcystis stress\7806_3.4_A_T0 MSMS.d</v>
      </c>
    </row>
    <row r="38" spans="1:4" x14ac:dyDescent="0.25">
      <c r="A38" s="79" t="s">
        <v>222</v>
      </c>
      <c r="B38" t="s">
        <v>115</v>
      </c>
      <c r="D38" t="str">
        <f t="shared" si="0"/>
        <v>D:\MassHunter\Data\Damien\190520_Microcystis stress\7820_3.4_A_T4 MSMS.d</v>
      </c>
    </row>
    <row r="39" spans="1:4" x14ac:dyDescent="0.25">
      <c r="A39" s="79" t="s">
        <v>237</v>
      </c>
      <c r="B39" t="s">
        <v>117</v>
      </c>
      <c r="D39" t="str">
        <f t="shared" si="0"/>
        <v>D:\MassHunter\Data\Damien\190520_Microcystis stress\7820_6.7_A_T7 MSMS.d</v>
      </c>
    </row>
    <row r="40" spans="1:4" x14ac:dyDescent="0.25">
      <c r="A40" s="78" t="s">
        <v>138</v>
      </c>
      <c r="B40" t="s">
        <v>118</v>
      </c>
      <c r="D40" t="str">
        <f t="shared" si="0"/>
        <v>D:\MassHunter\Data\Damien\190520_Microcystis stress\7806_0.6_A_T4 MSMS.d</v>
      </c>
    </row>
    <row r="41" spans="1:4" x14ac:dyDescent="0.25">
      <c r="A41" s="79" t="s">
        <v>207</v>
      </c>
      <c r="B41" t="s">
        <v>119</v>
      </c>
      <c r="D41" t="str">
        <f t="shared" si="0"/>
        <v>D:\MassHunter\Data\Damien\190520_Microcystis stress\7820_0.6_A_T2 MSMS.d</v>
      </c>
    </row>
    <row r="42" spans="1:4" x14ac:dyDescent="0.25">
      <c r="A42" s="79" t="s">
        <v>240</v>
      </c>
      <c r="B42" t="s">
        <v>71</v>
      </c>
      <c r="D42" t="str">
        <f t="shared" si="0"/>
        <v>D:\MassHunter\Data\Damien\190520_Microcystis stress\7820_8.4_A_T0 MSMS.d</v>
      </c>
    </row>
    <row r="43" spans="1:4" x14ac:dyDescent="0.25">
      <c r="A43" s="79" t="s">
        <v>219</v>
      </c>
      <c r="B43" t="s">
        <v>72</v>
      </c>
      <c r="D43" t="str">
        <f t="shared" si="0"/>
        <v>D:\MassHunter\Data\Damien\190520_Microcystis stress\7820_3.4_A_T2 MSMS.d</v>
      </c>
    </row>
    <row r="44" spans="1:4" x14ac:dyDescent="0.25">
      <c r="A44" s="78" t="s">
        <v>168</v>
      </c>
      <c r="B44" t="s">
        <v>76</v>
      </c>
      <c r="D44" t="str">
        <f t="shared" si="0"/>
        <v>D:\MassHunter\Data\Damien\190520_Microcystis stress\7806_8.4_A_T0 MSMS.d</v>
      </c>
    </row>
    <row r="45" spans="1:4" x14ac:dyDescent="0.25">
      <c r="A45" s="78" t="s">
        <v>201</v>
      </c>
      <c r="B45" t="s">
        <v>79</v>
      </c>
      <c r="D45" t="str">
        <f t="shared" si="0"/>
        <v>D:\MassHunter\Data\Damien\190520_Microcystis stress\7806_14.4_A_T7 MSMS.d</v>
      </c>
    </row>
    <row r="46" spans="1:4" x14ac:dyDescent="0.25">
      <c r="A46" s="78" t="s">
        <v>203</v>
      </c>
      <c r="B46" t="s">
        <v>82</v>
      </c>
      <c r="D46" t="str">
        <f t="shared" si="0"/>
        <v>D:\MassHunter\Data\Damien\190520_Microcystis stress\7806_14.4_C_T7 MSMS.d</v>
      </c>
    </row>
    <row r="47" spans="1:4" x14ac:dyDescent="0.25">
      <c r="A47" s="79" t="s">
        <v>264</v>
      </c>
      <c r="B47" t="s">
        <v>83</v>
      </c>
      <c r="D47" t="str">
        <f t="shared" si="0"/>
        <v>D:\MassHunter\Data\Damien\190520_Microcystis stress\7820_14.4_A_T0 MSMS.d</v>
      </c>
    </row>
    <row r="48" spans="1:4" x14ac:dyDescent="0.25">
      <c r="A48" s="79" t="s">
        <v>231</v>
      </c>
      <c r="B48" t="s">
        <v>86</v>
      </c>
      <c r="D48" t="str">
        <f t="shared" si="0"/>
        <v>D:\MassHunter\Data\Damien\190520_Microcystis stress\7820_6.7_A_T2 MSMS.d</v>
      </c>
    </row>
    <row r="49" spans="1:4" x14ac:dyDescent="0.25">
      <c r="A49" s="78" t="s">
        <v>150</v>
      </c>
      <c r="B49" t="s">
        <v>87</v>
      </c>
      <c r="D49" t="str">
        <f t="shared" si="0"/>
        <v>D:\MassHunter\Data\Damien\190520_Microcystis stress\7806_3.4_A_T4 MSMS.d</v>
      </c>
    </row>
    <row r="50" spans="1:4" x14ac:dyDescent="0.25">
      <c r="A50" s="79" t="s">
        <v>225</v>
      </c>
      <c r="B50" t="s">
        <v>89</v>
      </c>
      <c r="D50" t="str">
        <f t="shared" si="0"/>
        <v>D:\MassHunter\Data\Damien\190520_Microcystis stress\7820_3.4_A_T7 MSMS.d</v>
      </c>
    </row>
    <row r="51" spans="1:4" x14ac:dyDescent="0.25">
      <c r="A51" s="79" t="s">
        <v>216</v>
      </c>
      <c r="B51" t="s">
        <v>91</v>
      </c>
      <c r="D51" t="str">
        <f t="shared" si="0"/>
        <v>D:\MassHunter\Data\Damien\190520_Microcystis stress\7820_3.4_A_T0 MSMS.d</v>
      </c>
    </row>
    <row r="52" spans="1:4" x14ac:dyDescent="0.25">
      <c r="A52" s="78" t="s">
        <v>195</v>
      </c>
      <c r="B52" t="s">
        <v>94</v>
      </c>
      <c r="D52" t="str">
        <f t="shared" si="0"/>
        <v>D:\MassHunter\Data\Damien\190520_Microcystis stress\7806_14.4_A_T2 MSMS.d</v>
      </c>
    </row>
    <row r="53" spans="1:4" x14ac:dyDescent="0.25">
      <c r="A53" s="79" t="s">
        <v>261</v>
      </c>
      <c r="B53" t="s">
        <v>102</v>
      </c>
      <c r="D53" t="str">
        <f t="shared" si="0"/>
        <v>D:\MassHunter\Data\Damien\190520_Microcystis stress\7820_10.8_A_T7 MSMS.d</v>
      </c>
    </row>
    <row r="54" spans="1:4" x14ac:dyDescent="0.25">
      <c r="A54" s="79" t="s">
        <v>249</v>
      </c>
      <c r="B54" t="s">
        <v>104</v>
      </c>
      <c r="D54" t="str">
        <f t="shared" si="0"/>
        <v>D:\MassHunter\Data\Damien\190520_Microcystis stress\7820_8.4_A_T7 MSMS.d</v>
      </c>
    </row>
    <row r="55" spans="1:4" x14ac:dyDescent="0.25">
      <c r="A55" s="79" t="s">
        <v>270</v>
      </c>
      <c r="B55" t="s">
        <v>106</v>
      </c>
      <c r="D55" t="str">
        <f t="shared" si="0"/>
        <v>D:\MassHunter\Data\Damien\190520_Microcystis stress\7820_14.4_A_T4 MSMS.d</v>
      </c>
    </row>
    <row r="56" spans="1:4" x14ac:dyDescent="0.25">
      <c r="A56" s="79" t="s">
        <v>267</v>
      </c>
      <c r="B56" t="s">
        <v>110</v>
      </c>
      <c r="D56" t="str">
        <f t="shared" si="0"/>
        <v>D:\MassHunter\Data\Damien\190520_Microcystis stress\7820_14.4_A_T2 MSMS.d</v>
      </c>
    </row>
    <row r="57" spans="1:4" x14ac:dyDescent="0.25">
      <c r="A57" s="81" t="s">
        <v>281</v>
      </c>
      <c r="B57" t="s">
        <v>60</v>
      </c>
      <c r="D57" t="str">
        <f t="shared" si="0"/>
        <v>D:\MassHunter\Data\Damien\190520_Microcystis stress\blanc MeOH rinçage MSMS.d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5" workbookViewId="0">
      <selection activeCell="A2" sqref="A2:D55"/>
    </sheetView>
  </sheetViews>
  <sheetFormatPr defaultColWidth="11.42578125" defaultRowHeight="15" x14ac:dyDescent="0.25"/>
  <cols>
    <col min="1" max="1" width="18.85546875" bestFit="1" customWidth="1"/>
    <col min="2" max="2" width="15.140625" bestFit="1" customWidth="1"/>
    <col min="3" max="3" width="23" customWidth="1"/>
    <col min="4" max="4" width="80" customWidth="1"/>
    <col min="7" max="7" width="16.5703125" bestFit="1" customWidth="1"/>
  </cols>
  <sheetData>
    <row r="1" spans="1:8" x14ac:dyDescent="0.25">
      <c r="A1" t="s">
        <v>54</v>
      </c>
      <c r="B1" t="s">
        <v>55</v>
      </c>
      <c r="C1" t="s">
        <v>56</v>
      </c>
      <c r="D1" t="s">
        <v>57</v>
      </c>
      <c r="E1" t="s">
        <v>58</v>
      </c>
    </row>
    <row r="2" spans="1:8" x14ac:dyDescent="0.25">
      <c r="A2" t="s">
        <v>484</v>
      </c>
      <c r="B2" t="s">
        <v>60</v>
      </c>
      <c r="D2" t="str">
        <f>CONCATENATE($H$2,$H$3,A2," targetMSMS",".d")</f>
        <v>D:\MassHunter\Data\Damien\190520_Microcystis stress\blc 1 targetMSMS.d</v>
      </c>
      <c r="E2" t="s">
        <v>59</v>
      </c>
      <c r="G2" t="s">
        <v>483</v>
      </c>
      <c r="H2" t="s">
        <v>480</v>
      </c>
    </row>
    <row r="3" spans="1:8" x14ac:dyDescent="0.25">
      <c r="A3" t="s">
        <v>485</v>
      </c>
      <c r="B3" t="s">
        <v>60</v>
      </c>
      <c r="D3" t="str">
        <f t="shared" ref="D3:D55" si="0">CONCATENATE($H$2,$H$3,A3," targetMSMS",".d")</f>
        <v>D:\MassHunter\Data\Damien\190520_Microcystis stress\blc 2 targetMSMS.d</v>
      </c>
      <c r="E3" t="s">
        <v>59</v>
      </c>
      <c r="G3" t="s">
        <v>482</v>
      </c>
      <c r="H3" t="s">
        <v>481</v>
      </c>
    </row>
    <row r="4" spans="1:8" x14ac:dyDescent="0.25">
      <c r="A4" t="s">
        <v>505</v>
      </c>
      <c r="B4" t="s">
        <v>68</v>
      </c>
      <c r="D4" t="str">
        <f t="shared" si="0"/>
        <v>D:\MassHunter\Data\Damien\190520_Microcystis stress\controle 1 targetMSMS.d</v>
      </c>
    </row>
    <row r="5" spans="1:8" x14ac:dyDescent="0.25">
      <c r="A5" t="s">
        <v>506</v>
      </c>
      <c r="B5" t="s">
        <v>68</v>
      </c>
      <c r="D5" t="str">
        <f t="shared" si="0"/>
        <v>D:\MassHunter\Data\Damien\190520_Microcystis stress\controle 2 targetMSMS.d</v>
      </c>
    </row>
    <row r="6" spans="1:8" x14ac:dyDescent="0.25">
      <c r="A6" t="s">
        <v>507</v>
      </c>
      <c r="B6" t="s">
        <v>68</v>
      </c>
      <c r="D6" t="str">
        <f t="shared" si="0"/>
        <v>D:\MassHunter\Data\Damien\190520_Microcystis stress\controle 3 targetMSMS.d</v>
      </c>
    </row>
    <row r="7" spans="1:8" x14ac:dyDescent="0.25">
      <c r="A7" s="78" t="s">
        <v>141</v>
      </c>
      <c r="B7" t="s">
        <v>68</v>
      </c>
      <c r="D7" t="str">
        <f t="shared" si="0"/>
        <v>D:\MassHunter\Data\Damien\190520_Microcystis stress\7806_0.6_A_T7 targetMSMS.d</v>
      </c>
    </row>
    <row r="8" spans="1:8" x14ac:dyDescent="0.25">
      <c r="A8" s="79" t="s">
        <v>246</v>
      </c>
      <c r="B8" t="s">
        <v>69</v>
      </c>
      <c r="D8" t="str">
        <f t="shared" si="0"/>
        <v>D:\MassHunter\Data\Damien\190520_Microcystis stress\7820_8.4_A_T4 targetMSMS.d</v>
      </c>
    </row>
    <row r="9" spans="1:8" ht="13.5" customHeight="1" x14ac:dyDescent="0.25">
      <c r="A9" s="78" t="s">
        <v>198</v>
      </c>
      <c r="B9" t="s">
        <v>70</v>
      </c>
      <c r="D9" t="str">
        <f t="shared" si="0"/>
        <v>D:\MassHunter\Data\Damien\190520_Microcystis stress\7806_14.4_A_T4 targetMSMS.d</v>
      </c>
    </row>
    <row r="10" spans="1:8" x14ac:dyDescent="0.25">
      <c r="A10" s="78" t="s">
        <v>183</v>
      </c>
      <c r="B10" t="s">
        <v>71</v>
      </c>
      <c r="D10" t="str">
        <f t="shared" si="0"/>
        <v>D:\MassHunter\Data\Damien\190520_Microcystis stress\7806_10.8_A_T2 targetMSMS.d</v>
      </c>
    </row>
    <row r="11" spans="1:8" x14ac:dyDescent="0.25">
      <c r="A11" s="79" t="s">
        <v>234</v>
      </c>
      <c r="B11" t="s">
        <v>72</v>
      </c>
      <c r="D11" t="str">
        <f t="shared" si="0"/>
        <v>D:\MassHunter\Data\Damien\190520_Microcystis stress\7820_6.7_A_T4 targetMSMS.d</v>
      </c>
    </row>
    <row r="12" spans="1:8" x14ac:dyDescent="0.25">
      <c r="A12" s="78" t="s">
        <v>177</v>
      </c>
      <c r="B12" t="s">
        <v>73</v>
      </c>
      <c r="D12" t="str">
        <f t="shared" si="0"/>
        <v>D:\MassHunter\Data\Damien\190520_Microcystis stress\7806_8.4_A_T7 targetMSMS.d</v>
      </c>
    </row>
    <row r="13" spans="1:8" x14ac:dyDescent="0.25">
      <c r="A13" s="79" t="s">
        <v>243</v>
      </c>
      <c r="B13" t="s">
        <v>74</v>
      </c>
      <c r="D13" t="str">
        <f t="shared" si="0"/>
        <v>D:\MassHunter\Data\Damien\190520_Microcystis stress\7820_8.4_A_T2 targetMSMS.d</v>
      </c>
    </row>
    <row r="14" spans="1:8" x14ac:dyDescent="0.25">
      <c r="A14" s="78" t="s">
        <v>153</v>
      </c>
      <c r="B14" t="s">
        <v>75</v>
      </c>
      <c r="D14" t="str">
        <f t="shared" si="0"/>
        <v>D:\MassHunter\Data\Damien\190520_Microcystis stress\7806_3.4_A_T7 targetMSMS.d</v>
      </c>
    </row>
    <row r="15" spans="1:8" x14ac:dyDescent="0.25">
      <c r="A15" s="79" t="s">
        <v>228</v>
      </c>
      <c r="B15" t="s">
        <v>76</v>
      </c>
      <c r="D15" t="str">
        <f t="shared" si="0"/>
        <v>D:\MassHunter\Data\Damien\190520_Microcystis stress\7820_6.7_A_T0 targetMSMS.d</v>
      </c>
    </row>
    <row r="16" spans="1:8" x14ac:dyDescent="0.25">
      <c r="A16" s="78" t="s">
        <v>171</v>
      </c>
      <c r="B16" t="s">
        <v>77</v>
      </c>
      <c r="D16" t="str">
        <f t="shared" si="0"/>
        <v>D:\MassHunter\Data\Damien\190520_Microcystis stress\7806_8.4_A_T2 targetMSMS.d</v>
      </c>
    </row>
    <row r="17" spans="1:4" x14ac:dyDescent="0.25">
      <c r="A17" s="78" t="s">
        <v>147</v>
      </c>
      <c r="B17" t="s">
        <v>78</v>
      </c>
      <c r="D17" t="str">
        <f t="shared" si="0"/>
        <v>D:\MassHunter\Data\Damien\190520_Microcystis stress\7806_3.4_A_T2 targetMSMS.d</v>
      </c>
    </row>
    <row r="18" spans="1:4" x14ac:dyDescent="0.25">
      <c r="A18" s="78" t="s">
        <v>165</v>
      </c>
      <c r="B18" t="s">
        <v>79</v>
      </c>
      <c r="D18" t="str">
        <f t="shared" si="0"/>
        <v>D:\MassHunter\Data\Damien\190520_Microcystis stress\7806_6.7_A_T7 targetMSMS.d</v>
      </c>
    </row>
    <row r="19" spans="1:4" x14ac:dyDescent="0.25">
      <c r="A19" s="79" t="s">
        <v>252</v>
      </c>
      <c r="B19" t="s">
        <v>80</v>
      </c>
      <c r="D19" t="str">
        <f t="shared" si="0"/>
        <v>D:\MassHunter\Data\Damien\190520_Microcystis stress\7820_10.8_A_T0 targetMSMS.d</v>
      </c>
    </row>
    <row r="20" spans="1:4" x14ac:dyDescent="0.25">
      <c r="A20" s="79" t="s">
        <v>213</v>
      </c>
      <c r="B20" t="s">
        <v>81</v>
      </c>
      <c r="D20" t="str">
        <f t="shared" si="0"/>
        <v>D:\MassHunter\Data\Damien\190520_Microcystis stress\7820_0.6_A_T7 targetMSMS.d</v>
      </c>
    </row>
    <row r="21" spans="1:4" x14ac:dyDescent="0.25">
      <c r="A21" s="78" t="s">
        <v>162</v>
      </c>
      <c r="B21" t="s">
        <v>82</v>
      </c>
      <c r="D21" t="str">
        <f t="shared" si="0"/>
        <v>D:\MassHunter\Data\Damien\190520_Microcystis stress\7806_6.7_A_T4 targetMSMS.d</v>
      </c>
    </row>
    <row r="22" spans="1:4" x14ac:dyDescent="0.25">
      <c r="A22" s="79" t="s">
        <v>258</v>
      </c>
      <c r="B22" t="s">
        <v>83</v>
      </c>
      <c r="D22" t="str">
        <f t="shared" si="0"/>
        <v>D:\MassHunter\Data\Damien\190520_Microcystis stress\7820_10.8_A_T4 targetMSMS.d</v>
      </c>
    </row>
    <row r="23" spans="1:4" x14ac:dyDescent="0.25">
      <c r="A23" s="79" t="s">
        <v>204</v>
      </c>
      <c r="B23" t="s">
        <v>84</v>
      </c>
      <c r="D23" t="str">
        <f t="shared" si="0"/>
        <v>D:\MassHunter\Data\Damien\190520_Microcystis stress\7820_0.6_A_T0 targetMSMS.d</v>
      </c>
    </row>
    <row r="24" spans="1:4" x14ac:dyDescent="0.25">
      <c r="A24" s="78" t="s">
        <v>174</v>
      </c>
      <c r="B24" t="s">
        <v>85</v>
      </c>
      <c r="D24" t="str">
        <f t="shared" si="0"/>
        <v>D:\MassHunter\Data\Damien\190520_Microcystis stress\7806_8.4_A_T4 targetMSMS.d</v>
      </c>
    </row>
    <row r="25" spans="1:4" x14ac:dyDescent="0.25">
      <c r="A25" s="78" t="s">
        <v>186</v>
      </c>
      <c r="B25" t="s">
        <v>86</v>
      </c>
      <c r="D25" t="str">
        <f t="shared" si="0"/>
        <v>D:\MassHunter\Data\Damien\190520_Microcystis stress\7806_10.8_A_T4 targetMSMS.d</v>
      </c>
    </row>
    <row r="26" spans="1:4" x14ac:dyDescent="0.25">
      <c r="A26" s="78" t="s">
        <v>135</v>
      </c>
      <c r="B26" t="s">
        <v>87</v>
      </c>
      <c r="D26" t="str">
        <f t="shared" si="0"/>
        <v>D:\MassHunter\Data\Damien\190520_Microcystis stress\7806_0.6_A_T2 targetMSMS.d</v>
      </c>
    </row>
    <row r="27" spans="1:4" x14ac:dyDescent="0.25">
      <c r="A27" s="78" t="s">
        <v>192</v>
      </c>
      <c r="B27" t="s">
        <v>88</v>
      </c>
      <c r="D27" t="str">
        <f t="shared" si="0"/>
        <v>D:\MassHunter\Data\Damien\190520_Microcystis stress\7806_14.4_A_T0 targetMSMS.d</v>
      </c>
    </row>
    <row r="28" spans="1:4" x14ac:dyDescent="0.25">
      <c r="A28" s="78" t="s">
        <v>189</v>
      </c>
      <c r="B28" t="s">
        <v>89</v>
      </c>
      <c r="D28" t="str">
        <f t="shared" si="0"/>
        <v>D:\MassHunter\Data\Damien\190520_Microcystis stress\7806_10.8_A_T7 targetMSMS.d</v>
      </c>
    </row>
    <row r="29" spans="1:4" x14ac:dyDescent="0.25">
      <c r="A29" s="79" t="s">
        <v>273</v>
      </c>
      <c r="B29" t="s">
        <v>90</v>
      </c>
      <c r="D29" t="str">
        <f t="shared" si="0"/>
        <v>D:\MassHunter\Data\Damien\190520_Microcystis stress\7820_14.4_A_T7 targetMSMS.d</v>
      </c>
    </row>
    <row r="30" spans="1:4" x14ac:dyDescent="0.25">
      <c r="A30" s="79" t="s">
        <v>255</v>
      </c>
      <c r="B30" t="s">
        <v>91</v>
      </c>
      <c r="D30" t="str">
        <f t="shared" si="0"/>
        <v>D:\MassHunter\Data\Damien\190520_Microcystis stress\7820_10.8_A_T2 targetMSMS.d</v>
      </c>
    </row>
    <row r="31" spans="1:4" x14ac:dyDescent="0.25">
      <c r="A31" s="78" t="s">
        <v>180</v>
      </c>
      <c r="B31" t="s">
        <v>92</v>
      </c>
      <c r="D31" t="str">
        <f t="shared" si="0"/>
        <v>D:\MassHunter\Data\Damien\190520_Microcystis stress\7806_10.8_A_T0 targetMSMS.d</v>
      </c>
    </row>
    <row r="32" spans="1:4" x14ac:dyDescent="0.25">
      <c r="A32" s="78" t="s">
        <v>159</v>
      </c>
      <c r="B32" t="s">
        <v>93</v>
      </c>
      <c r="D32" t="str">
        <f t="shared" si="0"/>
        <v>D:\MassHunter\Data\Damien\190520_Microcystis stress\7806_6.7_A_T2 targetMSMS.d</v>
      </c>
    </row>
    <row r="33" spans="1:4" x14ac:dyDescent="0.25">
      <c r="A33" s="78" t="s">
        <v>132</v>
      </c>
      <c r="B33" t="s">
        <v>94</v>
      </c>
      <c r="D33" t="str">
        <f t="shared" si="0"/>
        <v>D:\MassHunter\Data\Damien\190520_Microcystis stress\7806_0.6_A_T0 targetMSMS.d</v>
      </c>
    </row>
    <row r="34" spans="1:4" x14ac:dyDescent="0.25">
      <c r="A34" s="78" t="s">
        <v>156</v>
      </c>
      <c r="B34" t="s">
        <v>95</v>
      </c>
      <c r="D34" t="str">
        <f t="shared" si="0"/>
        <v>D:\MassHunter\Data\Damien\190520_Microcystis stress\7806_6.7_A_T0 targetMSMS.d</v>
      </c>
    </row>
    <row r="35" spans="1:4" x14ac:dyDescent="0.25">
      <c r="A35" s="79" t="s">
        <v>210</v>
      </c>
      <c r="B35" t="s">
        <v>96</v>
      </c>
      <c r="D35" t="str">
        <f t="shared" si="0"/>
        <v>D:\MassHunter\Data\Damien\190520_Microcystis stress\7820_0.6_A_T4 targetMSMS.d</v>
      </c>
    </row>
    <row r="36" spans="1:4" x14ac:dyDescent="0.25">
      <c r="A36" s="78" t="s">
        <v>144</v>
      </c>
      <c r="B36" t="s">
        <v>97</v>
      </c>
      <c r="D36" t="str">
        <f t="shared" si="0"/>
        <v>D:\MassHunter\Data\Damien\190520_Microcystis stress\7806_3.4_A_T0 targetMSMS.d</v>
      </c>
    </row>
    <row r="37" spans="1:4" x14ac:dyDescent="0.25">
      <c r="A37" s="79" t="s">
        <v>222</v>
      </c>
      <c r="B37" t="s">
        <v>98</v>
      </c>
      <c r="D37" t="str">
        <f t="shared" si="0"/>
        <v>D:\MassHunter\Data\Damien\190520_Microcystis stress\7820_3.4_A_T4 targetMSMS.d</v>
      </c>
    </row>
    <row r="38" spans="1:4" x14ac:dyDescent="0.25">
      <c r="A38" s="79" t="s">
        <v>237</v>
      </c>
      <c r="B38" t="s">
        <v>99</v>
      </c>
      <c r="D38" t="str">
        <f t="shared" si="0"/>
        <v>D:\MassHunter\Data\Damien\190520_Microcystis stress\7820_6.7_A_T7 targetMSMS.d</v>
      </c>
    </row>
    <row r="39" spans="1:4" x14ac:dyDescent="0.25">
      <c r="A39" s="78" t="s">
        <v>138</v>
      </c>
      <c r="B39" t="s">
        <v>100</v>
      </c>
      <c r="D39" t="str">
        <f t="shared" si="0"/>
        <v>D:\MassHunter\Data\Damien\190520_Microcystis stress\7806_0.6_A_T4 targetMSMS.d</v>
      </c>
    </row>
    <row r="40" spans="1:4" x14ac:dyDescent="0.25">
      <c r="A40" s="79" t="s">
        <v>207</v>
      </c>
      <c r="B40" t="s">
        <v>101</v>
      </c>
      <c r="D40" t="str">
        <f t="shared" si="0"/>
        <v>D:\MassHunter\Data\Damien\190520_Microcystis stress\7820_0.6_A_T2 targetMSMS.d</v>
      </c>
    </row>
    <row r="41" spans="1:4" x14ac:dyDescent="0.25">
      <c r="A41" s="79" t="s">
        <v>240</v>
      </c>
      <c r="B41" t="s">
        <v>102</v>
      </c>
      <c r="D41" t="str">
        <f t="shared" si="0"/>
        <v>D:\MassHunter\Data\Damien\190520_Microcystis stress\7820_8.4_A_T0 targetMSMS.d</v>
      </c>
    </row>
    <row r="42" spans="1:4" x14ac:dyDescent="0.25">
      <c r="A42" s="79" t="s">
        <v>219</v>
      </c>
      <c r="B42" t="s">
        <v>103</v>
      </c>
      <c r="D42" t="str">
        <f t="shared" si="0"/>
        <v>D:\MassHunter\Data\Damien\190520_Microcystis stress\7820_3.4_A_T2 targetMSMS.d</v>
      </c>
    </row>
    <row r="43" spans="1:4" x14ac:dyDescent="0.25">
      <c r="A43" s="78" t="s">
        <v>168</v>
      </c>
      <c r="B43" t="s">
        <v>104</v>
      </c>
      <c r="D43" t="str">
        <f t="shared" si="0"/>
        <v>D:\MassHunter\Data\Damien\190520_Microcystis stress\7806_8.4_A_T0 targetMSMS.d</v>
      </c>
    </row>
    <row r="44" spans="1:4" x14ac:dyDescent="0.25">
      <c r="A44" s="78" t="s">
        <v>201</v>
      </c>
      <c r="B44" t="s">
        <v>105</v>
      </c>
      <c r="D44" t="str">
        <f t="shared" si="0"/>
        <v>D:\MassHunter\Data\Damien\190520_Microcystis stress\7806_14.4_A_T7 targetMSMS.d</v>
      </c>
    </row>
    <row r="45" spans="1:4" x14ac:dyDescent="0.25">
      <c r="A45" s="79" t="s">
        <v>264</v>
      </c>
      <c r="B45" t="s">
        <v>107</v>
      </c>
      <c r="D45" t="str">
        <f t="shared" si="0"/>
        <v>D:\MassHunter\Data\Damien\190520_Microcystis stress\7820_14.4_A_T0 targetMSMS.d</v>
      </c>
    </row>
    <row r="46" spans="1:4" x14ac:dyDescent="0.25">
      <c r="A46" s="79" t="s">
        <v>231</v>
      </c>
      <c r="B46" t="s">
        <v>108</v>
      </c>
      <c r="D46" t="str">
        <f t="shared" si="0"/>
        <v>D:\MassHunter\Data\Damien\190520_Microcystis stress\7820_6.7_A_T2 targetMSMS.d</v>
      </c>
    </row>
    <row r="47" spans="1:4" x14ac:dyDescent="0.25">
      <c r="A47" s="78" t="s">
        <v>150</v>
      </c>
      <c r="B47" t="s">
        <v>109</v>
      </c>
      <c r="D47" t="str">
        <f t="shared" si="0"/>
        <v>D:\MassHunter\Data\Damien\190520_Microcystis stress\7806_3.4_A_T4 targetMSMS.d</v>
      </c>
    </row>
    <row r="48" spans="1:4" x14ac:dyDescent="0.25">
      <c r="A48" s="79" t="s">
        <v>225</v>
      </c>
      <c r="B48" t="s">
        <v>110</v>
      </c>
      <c r="D48" t="str">
        <f t="shared" si="0"/>
        <v>D:\MassHunter\Data\Damien\190520_Microcystis stress\7820_3.4_A_T7 targetMSMS.d</v>
      </c>
    </row>
    <row r="49" spans="1:4" x14ac:dyDescent="0.25">
      <c r="A49" s="79" t="s">
        <v>216</v>
      </c>
      <c r="B49" t="s">
        <v>111</v>
      </c>
      <c r="D49" t="str">
        <f t="shared" si="0"/>
        <v>D:\MassHunter\Data\Damien\190520_Microcystis stress\7820_3.4_A_T0 targetMSMS.d</v>
      </c>
    </row>
    <row r="50" spans="1:4" x14ac:dyDescent="0.25">
      <c r="A50" s="78" t="s">
        <v>195</v>
      </c>
      <c r="B50" t="s">
        <v>112</v>
      </c>
      <c r="D50" t="str">
        <f t="shared" si="0"/>
        <v>D:\MassHunter\Data\Damien\190520_Microcystis stress\7806_14.4_A_T2 targetMSMS.d</v>
      </c>
    </row>
    <row r="51" spans="1:4" x14ac:dyDescent="0.25">
      <c r="A51" s="79" t="s">
        <v>261</v>
      </c>
      <c r="B51" t="s">
        <v>113</v>
      </c>
      <c r="D51" t="str">
        <f t="shared" si="0"/>
        <v>D:\MassHunter\Data\Damien\190520_Microcystis stress\7820_10.8_A_T7 targetMSMS.d</v>
      </c>
    </row>
    <row r="52" spans="1:4" x14ac:dyDescent="0.25">
      <c r="A52" s="79" t="s">
        <v>249</v>
      </c>
      <c r="B52" t="s">
        <v>114</v>
      </c>
      <c r="D52" t="str">
        <f t="shared" si="0"/>
        <v>D:\MassHunter\Data\Damien\190520_Microcystis stress\7820_8.4_A_T7 targetMSMS.d</v>
      </c>
    </row>
    <row r="53" spans="1:4" x14ac:dyDescent="0.25">
      <c r="A53" s="79" t="s">
        <v>270</v>
      </c>
      <c r="B53" t="s">
        <v>115</v>
      </c>
      <c r="D53" t="str">
        <f t="shared" si="0"/>
        <v>D:\MassHunter\Data\Damien\190520_Microcystis stress\7820_14.4_A_T4 targetMSMS.d</v>
      </c>
    </row>
    <row r="54" spans="1:4" x14ac:dyDescent="0.25">
      <c r="A54" s="79" t="s">
        <v>267</v>
      </c>
      <c r="B54" t="s">
        <v>116</v>
      </c>
      <c r="D54" t="str">
        <f t="shared" si="0"/>
        <v>D:\MassHunter\Data\Damien\190520_Microcystis stress\7820_14.4_A_T2 targetMSMS.d</v>
      </c>
    </row>
    <row r="55" spans="1:4" x14ac:dyDescent="0.25">
      <c r="A55" s="81" t="s">
        <v>281</v>
      </c>
      <c r="B55" t="s">
        <v>60</v>
      </c>
      <c r="D55" t="str">
        <f t="shared" si="0"/>
        <v>D:\MassHunter\Data\Damien\190520_Microcystis stress\blanc MeOH rinçage targetMSMS.d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opLeftCell="A60" workbookViewId="0">
      <selection activeCell="I93" sqref="I93"/>
    </sheetView>
  </sheetViews>
  <sheetFormatPr defaultColWidth="11.42578125" defaultRowHeight="15" x14ac:dyDescent="0.25"/>
  <cols>
    <col min="1" max="1" width="14.85546875" bestFit="1" customWidth="1"/>
    <col min="7" max="7" width="14.85546875" bestFit="1" customWidth="1"/>
  </cols>
  <sheetData>
    <row r="1" spans="1:11" x14ac:dyDescent="0.25">
      <c r="B1" t="s">
        <v>500</v>
      </c>
      <c r="C1" t="s">
        <v>499</v>
      </c>
      <c r="H1" t="s">
        <v>500</v>
      </c>
      <c r="I1" t="s">
        <v>499</v>
      </c>
    </row>
    <row r="2" spans="1:11" x14ac:dyDescent="0.25">
      <c r="A2" s="85" t="s">
        <v>132</v>
      </c>
      <c r="B2">
        <v>2843000</v>
      </c>
      <c r="C2" s="83">
        <f t="shared" ref="C2:C33" si="0">B2/$E$2</f>
        <v>0.22090132090132089</v>
      </c>
      <c r="D2" t="s">
        <v>498</v>
      </c>
      <c r="E2">
        <f>MAX(B2:B73)</f>
        <v>12870000</v>
      </c>
      <c r="G2" s="84" t="s">
        <v>204</v>
      </c>
      <c r="H2">
        <v>3316000</v>
      </c>
      <c r="I2" s="83">
        <f t="shared" ref="I2:I33" si="1">H2/$K$2</f>
        <v>0.21215611004478566</v>
      </c>
      <c r="J2" t="s">
        <v>498</v>
      </c>
      <c r="K2">
        <f>MAX(H2:H73)</f>
        <v>15630000</v>
      </c>
    </row>
    <row r="3" spans="1:11" x14ac:dyDescent="0.25">
      <c r="A3" s="85" t="s">
        <v>135</v>
      </c>
      <c r="B3">
        <v>4303000</v>
      </c>
      <c r="C3" s="83">
        <f t="shared" si="0"/>
        <v>0.33434343434343433</v>
      </c>
      <c r="G3" s="84" t="s">
        <v>207</v>
      </c>
      <c r="H3">
        <v>4609000</v>
      </c>
      <c r="I3" s="83">
        <f t="shared" si="1"/>
        <v>0.29488163787587973</v>
      </c>
    </row>
    <row r="4" spans="1:11" x14ac:dyDescent="0.25">
      <c r="A4" s="85" t="s">
        <v>138</v>
      </c>
      <c r="B4">
        <v>5154000</v>
      </c>
      <c r="C4" s="83">
        <f t="shared" si="0"/>
        <v>0.40046620046620046</v>
      </c>
      <c r="G4" s="84" t="s">
        <v>210</v>
      </c>
      <c r="H4">
        <v>7214000</v>
      </c>
      <c r="I4" s="83">
        <f t="shared" si="1"/>
        <v>0.46154830454254636</v>
      </c>
    </row>
    <row r="5" spans="1:11" x14ac:dyDescent="0.25">
      <c r="A5" s="85" t="s">
        <v>141</v>
      </c>
      <c r="B5">
        <v>9300000</v>
      </c>
      <c r="C5" s="83">
        <f t="shared" si="0"/>
        <v>0.72261072261072257</v>
      </c>
      <c r="G5" s="84" t="s">
        <v>213</v>
      </c>
      <c r="H5">
        <v>15630000</v>
      </c>
      <c r="I5" s="83">
        <f t="shared" si="1"/>
        <v>1</v>
      </c>
    </row>
    <row r="6" spans="1:11" x14ac:dyDescent="0.25">
      <c r="A6" s="85" t="s">
        <v>133</v>
      </c>
      <c r="B6">
        <v>2941000</v>
      </c>
      <c r="C6" s="83">
        <f t="shared" si="0"/>
        <v>0.22851592851592853</v>
      </c>
      <c r="G6" s="84" t="s">
        <v>205</v>
      </c>
      <c r="H6">
        <v>3143000</v>
      </c>
      <c r="I6" s="83">
        <f t="shared" si="1"/>
        <v>0.20108765195137557</v>
      </c>
    </row>
    <row r="7" spans="1:11" x14ac:dyDescent="0.25">
      <c r="A7" s="85" t="s">
        <v>136</v>
      </c>
      <c r="B7">
        <v>4256000</v>
      </c>
      <c r="C7" s="83">
        <f t="shared" si="0"/>
        <v>0.33069153069153068</v>
      </c>
      <c r="G7" s="84" t="s">
        <v>208</v>
      </c>
      <c r="H7">
        <v>4557000</v>
      </c>
      <c r="I7" s="83">
        <f t="shared" si="1"/>
        <v>0.29155470249520155</v>
      </c>
    </row>
    <row r="8" spans="1:11" x14ac:dyDescent="0.25">
      <c r="A8" s="85" t="s">
        <v>139</v>
      </c>
      <c r="B8">
        <v>5264000</v>
      </c>
      <c r="C8" s="83">
        <f t="shared" si="0"/>
        <v>0.40901320901320903</v>
      </c>
      <c r="G8" s="84" t="s">
        <v>211</v>
      </c>
      <c r="H8">
        <v>7546000</v>
      </c>
      <c r="I8" s="83">
        <f t="shared" si="1"/>
        <v>0.48278950735764553</v>
      </c>
    </row>
    <row r="9" spans="1:11" x14ac:dyDescent="0.25">
      <c r="A9" s="85" t="s">
        <v>142</v>
      </c>
      <c r="B9">
        <v>9650000</v>
      </c>
      <c r="C9" s="83">
        <f t="shared" si="0"/>
        <v>0.74980574980574977</v>
      </c>
      <c r="G9" s="84" t="s">
        <v>214</v>
      </c>
      <c r="H9">
        <v>13000000</v>
      </c>
      <c r="I9" s="83">
        <f t="shared" si="1"/>
        <v>0.83173384516954574</v>
      </c>
    </row>
    <row r="10" spans="1:11" x14ac:dyDescent="0.25">
      <c r="A10" s="85" t="s">
        <v>134</v>
      </c>
      <c r="B10">
        <v>2965000</v>
      </c>
      <c r="C10" s="83">
        <f t="shared" si="0"/>
        <v>0.23038073038073037</v>
      </c>
      <c r="G10" s="84" t="s">
        <v>206</v>
      </c>
      <c r="H10">
        <v>3093000</v>
      </c>
      <c r="I10" s="83">
        <f t="shared" si="1"/>
        <v>0.19788867562380039</v>
      </c>
    </row>
    <row r="11" spans="1:11" x14ac:dyDescent="0.25">
      <c r="A11" s="85" t="s">
        <v>137</v>
      </c>
      <c r="B11">
        <v>4518000</v>
      </c>
      <c r="C11" s="83">
        <f t="shared" si="0"/>
        <v>0.35104895104895106</v>
      </c>
      <c r="G11" s="84" t="s">
        <v>209</v>
      </c>
      <c r="H11">
        <v>4510000</v>
      </c>
      <c r="I11" s="83">
        <f t="shared" si="1"/>
        <v>0.28854766474728089</v>
      </c>
    </row>
    <row r="12" spans="1:11" x14ac:dyDescent="0.25">
      <c r="A12" s="85" t="s">
        <v>140</v>
      </c>
      <c r="B12">
        <v>5098000</v>
      </c>
      <c r="C12" s="83">
        <f t="shared" si="0"/>
        <v>0.39611499611499612</v>
      </c>
      <c r="G12" s="84" t="s">
        <v>212</v>
      </c>
      <c r="H12">
        <v>6998000</v>
      </c>
      <c r="I12" s="83">
        <f t="shared" si="1"/>
        <v>0.44772872680742165</v>
      </c>
    </row>
    <row r="13" spans="1:11" x14ac:dyDescent="0.25">
      <c r="A13" s="85" t="s">
        <v>143</v>
      </c>
      <c r="B13">
        <v>12870000</v>
      </c>
      <c r="C13" s="86">
        <f t="shared" si="0"/>
        <v>1</v>
      </c>
      <c r="G13" s="84" t="s">
        <v>215</v>
      </c>
      <c r="H13">
        <v>13220000</v>
      </c>
      <c r="I13" s="83">
        <f t="shared" si="1"/>
        <v>0.84580934101087657</v>
      </c>
    </row>
    <row r="14" spans="1:11" x14ac:dyDescent="0.25">
      <c r="A14" s="85" t="s">
        <v>144</v>
      </c>
      <c r="B14">
        <v>2881000</v>
      </c>
      <c r="C14" s="83">
        <f t="shared" si="0"/>
        <v>0.22385392385392386</v>
      </c>
      <c r="G14" s="84" t="s">
        <v>216</v>
      </c>
      <c r="H14">
        <v>3076000</v>
      </c>
      <c r="I14" s="83">
        <f t="shared" si="1"/>
        <v>0.19680102367242483</v>
      </c>
    </row>
    <row r="15" spans="1:11" x14ac:dyDescent="0.25">
      <c r="A15" s="85" t="s">
        <v>147</v>
      </c>
      <c r="B15">
        <v>3586000</v>
      </c>
      <c r="C15" s="83">
        <f t="shared" si="0"/>
        <v>0.27863247863247864</v>
      </c>
      <c r="G15" s="84" t="s">
        <v>219</v>
      </c>
      <c r="H15">
        <v>4410000</v>
      </c>
      <c r="I15" s="83">
        <f t="shared" si="1"/>
        <v>0.28214971209213052</v>
      </c>
    </row>
    <row r="16" spans="1:11" x14ac:dyDescent="0.25">
      <c r="A16" s="85" t="s">
        <v>150</v>
      </c>
      <c r="B16">
        <v>5178000</v>
      </c>
      <c r="C16" s="83">
        <f t="shared" si="0"/>
        <v>0.40233100233100233</v>
      </c>
      <c r="G16" s="84" t="s">
        <v>222</v>
      </c>
      <c r="H16">
        <v>6487000</v>
      </c>
      <c r="I16" s="83">
        <f t="shared" si="1"/>
        <v>0.41503518873960332</v>
      </c>
    </row>
    <row r="17" spans="1:9" x14ac:dyDescent="0.25">
      <c r="A17" s="85" t="s">
        <v>153</v>
      </c>
      <c r="B17">
        <v>11700000</v>
      </c>
      <c r="C17" s="83">
        <f t="shared" si="0"/>
        <v>0.90909090909090906</v>
      </c>
      <c r="G17" s="84" t="s">
        <v>225</v>
      </c>
      <c r="H17">
        <v>13470000</v>
      </c>
      <c r="I17" s="83">
        <f t="shared" si="1"/>
        <v>0.86180422264875245</v>
      </c>
    </row>
    <row r="18" spans="1:9" x14ac:dyDescent="0.25">
      <c r="A18" s="85" t="s">
        <v>145</v>
      </c>
      <c r="B18">
        <v>2856000</v>
      </c>
      <c r="C18" s="83">
        <f t="shared" si="0"/>
        <v>0.22191142191142191</v>
      </c>
      <c r="G18" s="84" t="s">
        <v>217</v>
      </c>
      <c r="H18">
        <v>2977000</v>
      </c>
      <c r="I18" s="83">
        <f t="shared" si="1"/>
        <v>0.19046705054382598</v>
      </c>
    </row>
    <row r="19" spans="1:9" x14ac:dyDescent="0.25">
      <c r="A19" s="85" t="s">
        <v>148</v>
      </c>
      <c r="B19">
        <v>3448000</v>
      </c>
      <c r="C19" s="83">
        <f t="shared" si="0"/>
        <v>0.26790986790986793</v>
      </c>
      <c r="G19" s="84" t="s">
        <v>220</v>
      </c>
      <c r="H19">
        <v>4968000</v>
      </c>
      <c r="I19" s="83">
        <f t="shared" si="1"/>
        <v>0.31785028790786946</v>
      </c>
    </row>
    <row r="20" spans="1:9" x14ac:dyDescent="0.25">
      <c r="A20" s="85" t="s">
        <v>151</v>
      </c>
      <c r="B20">
        <v>5361000</v>
      </c>
      <c r="C20" s="83">
        <f t="shared" si="0"/>
        <v>0.41655011655011653</v>
      </c>
      <c r="G20" s="84" t="s">
        <v>223</v>
      </c>
      <c r="H20">
        <v>6784000</v>
      </c>
      <c r="I20" s="83">
        <f t="shared" si="1"/>
        <v>0.43403710812539986</v>
      </c>
    </row>
    <row r="21" spans="1:9" x14ac:dyDescent="0.25">
      <c r="A21" s="85" t="s">
        <v>154</v>
      </c>
      <c r="B21">
        <v>11440000</v>
      </c>
      <c r="C21" s="83">
        <f t="shared" si="0"/>
        <v>0.88888888888888884</v>
      </c>
      <c r="G21" s="84" t="s">
        <v>226</v>
      </c>
      <c r="H21">
        <v>13400000</v>
      </c>
      <c r="I21" s="83">
        <f t="shared" si="1"/>
        <v>0.85732565579014719</v>
      </c>
    </row>
    <row r="22" spans="1:9" x14ac:dyDescent="0.25">
      <c r="A22" s="85" t="s">
        <v>146</v>
      </c>
      <c r="B22">
        <v>2515000</v>
      </c>
      <c r="C22" s="83">
        <f t="shared" si="0"/>
        <v>0.19541569541569542</v>
      </c>
      <c r="G22" s="84" t="s">
        <v>218</v>
      </c>
      <c r="H22">
        <v>3117000</v>
      </c>
      <c r="I22" s="83">
        <f t="shared" si="1"/>
        <v>0.19942418426103647</v>
      </c>
    </row>
    <row r="23" spans="1:9" x14ac:dyDescent="0.25">
      <c r="A23" s="85" t="s">
        <v>149</v>
      </c>
      <c r="B23">
        <v>3172000</v>
      </c>
      <c r="C23" s="83">
        <f t="shared" si="0"/>
        <v>0.24646464646464647</v>
      </c>
      <c r="G23" s="84" t="s">
        <v>221</v>
      </c>
      <c r="H23">
        <v>4512000</v>
      </c>
      <c r="I23" s="83">
        <f t="shared" si="1"/>
        <v>0.28867562380038386</v>
      </c>
    </row>
    <row r="24" spans="1:9" x14ac:dyDescent="0.25">
      <c r="A24" s="85" t="s">
        <v>152</v>
      </c>
      <c r="B24">
        <v>4812000</v>
      </c>
      <c r="C24" s="83">
        <f t="shared" si="0"/>
        <v>0.37389277389277387</v>
      </c>
      <c r="G24" s="84" t="s">
        <v>224</v>
      </c>
      <c r="H24">
        <v>6314000</v>
      </c>
      <c r="I24" s="83">
        <f t="shared" si="1"/>
        <v>0.40396673064619321</v>
      </c>
    </row>
    <row r="25" spans="1:9" x14ac:dyDescent="0.25">
      <c r="A25" s="85" t="s">
        <v>155</v>
      </c>
      <c r="B25">
        <v>10370000</v>
      </c>
      <c r="C25" s="83">
        <f t="shared" si="0"/>
        <v>0.8057498057498057</v>
      </c>
      <c r="G25" s="84" t="s">
        <v>227</v>
      </c>
      <c r="H25">
        <v>14590000</v>
      </c>
      <c r="I25" s="83">
        <f t="shared" si="1"/>
        <v>0.93346129238643638</v>
      </c>
    </row>
    <row r="26" spans="1:9" x14ac:dyDescent="0.25">
      <c r="A26" s="85" t="s">
        <v>156</v>
      </c>
      <c r="B26">
        <v>2756000</v>
      </c>
      <c r="C26" s="83">
        <f t="shared" si="0"/>
        <v>0.21414141414141413</v>
      </c>
      <c r="G26" s="84" t="s">
        <v>228</v>
      </c>
      <c r="H26">
        <v>2967000</v>
      </c>
      <c r="I26" s="83">
        <f t="shared" si="1"/>
        <v>0.18982725527831093</v>
      </c>
    </row>
    <row r="27" spans="1:9" x14ac:dyDescent="0.25">
      <c r="A27" s="85" t="s">
        <v>159</v>
      </c>
      <c r="B27">
        <v>3131000</v>
      </c>
      <c r="C27" s="83">
        <f t="shared" si="0"/>
        <v>0.24327894327894328</v>
      </c>
      <c r="G27" s="84" t="s">
        <v>231</v>
      </c>
      <c r="H27">
        <v>2896000</v>
      </c>
      <c r="I27" s="83">
        <f t="shared" si="1"/>
        <v>0.18528470889315418</v>
      </c>
    </row>
    <row r="28" spans="1:9" x14ac:dyDescent="0.25">
      <c r="A28" s="85" t="s">
        <v>162</v>
      </c>
      <c r="B28">
        <v>4745000</v>
      </c>
      <c r="C28" s="83">
        <f t="shared" si="0"/>
        <v>0.36868686868686867</v>
      </c>
      <c r="G28" s="84" t="s">
        <v>234</v>
      </c>
      <c r="H28">
        <v>4215000</v>
      </c>
      <c r="I28" s="83">
        <f t="shared" si="1"/>
        <v>0.26967370441458732</v>
      </c>
    </row>
    <row r="29" spans="1:9" x14ac:dyDescent="0.25">
      <c r="A29" s="85" t="s">
        <v>165</v>
      </c>
      <c r="B29">
        <v>10270000</v>
      </c>
      <c r="C29" s="83">
        <f t="shared" si="0"/>
        <v>0.79797979797979801</v>
      </c>
      <c r="G29" s="84" t="s">
        <v>237</v>
      </c>
      <c r="H29">
        <v>5060000</v>
      </c>
      <c r="I29" s="83">
        <f t="shared" si="1"/>
        <v>0.3237364043506078</v>
      </c>
    </row>
    <row r="30" spans="1:9" x14ac:dyDescent="0.25">
      <c r="A30" s="85" t="s">
        <v>157</v>
      </c>
      <c r="B30">
        <v>2757000</v>
      </c>
      <c r="C30" s="83">
        <f t="shared" si="0"/>
        <v>0.21421911421911422</v>
      </c>
      <c r="G30" s="84" t="s">
        <v>229</v>
      </c>
      <c r="H30">
        <v>2837000</v>
      </c>
      <c r="I30" s="83">
        <f t="shared" si="1"/>
        <v>0.18150991682661549</v>
      </c>
    </row>
    <row r="31" spans="1:9" x14ac:dyDescent="0.25">
      <c r="A31" s="85" t="s">
        <v>160</v>
      </c>
      <c r="B31">
        <v>3222000</v>
      </c>
      <c r="C31" s="83">
        <f t="shared" si="0"/>
        <v>0.25034965034965034</v>
      </c>
      <c r="G31" s="84" t="s">
        <v>232</v>
      </c>
      <c r="H31">
        <v>3048000</v>
      </c>
      <c r="I31" s="83">
        <f t="shared" si="1"/>
        <v>0.19500959692898273</v>
      </c>
    </row>
    <row r="32" spans="1:9" x14ac:dyDescent="0.25">
      <c r="A32" s="85" t="s">
        <v>163</v>
      </c>
      <c r="B32">
        <v>5075000</v>
      </c>
      <c r="C32" s="83">
        <f t="shared" si="0"/>
        <v>0.39432789432789433</v>
      </c>
      <c r="G32" s="84" t="s">
        <v>235</v>
      </c>
      <c r="H32">
        <v>4325000</v>
      </c>
      <c r="I32" s="83">
        <f t="shared" si="1"/>
        <v>0.27671145233525274</v>
      </c>
    </row>
    <row r="33" spans="1:9" x14ac:dyDescent="0.25">
      <c r="A33" s="85" t="s">
        <v>166</v>
      </c>
      <c r="B33">
        <v>10680000</v>
      </c>
      <c r="C33" s="83">
        <f t="shared" si="0"/>
        <v>0.82983682983682983</v>
      </c>
      <c r="G33" s="84" t="s">
        <v>238</v>
      </c>
      <c r="H33">
        <v>5620000</v>
      </c>
      <c r="I33" s="83">
        <f t="shared" si="1"/>
        <v>0.35956493921944976</v>
      </c>
    </row>
    <row r="34" spans="1:9" x14ac:dyDescent="0.25">
      <c r="A34" s="85" t="s">
        <v>158</v>
      </c>
      <c r="B34">
        <v>2794000</v>
      </c>
      <c r="C34" s="83">
        <f t="shared" ref="C34:C65" si="2">B34/$E$2</f>
        <v>0.2170940170940171</v>
      </c>
      <c r="G34" s="84" t="s">
        <v>230</v>
      </c>
      <c r="H34">
        <v>2736000</v>
      </c>
      <c r="I34" s="83">
        <f t="shared" ref="I34:I65" si="3">H34/$K$2</f>
        <v>0.17504798464491364</v>
      </c>
    </row>
    <row r="35" spans="1:9" x14ac:dyDescent="0.25">
      <c r="A35" s="85" t="s">
        <v>161</v>
      </c>
      <c r="B35">
        <v>3198000</v>
      </c>
      <c r="C35" s="83">
        <f t="shared" si="2"/>
        <v>0.24848484848484848</v>
      </c>
      <c r="G35" s="84" t="s">
        <v>233</v>
      </c>
      <c r="H35">
        <v>3083000</v>
      </c>
      <c r="I35" s="83">
        <f t="shared" si="3"/>
        <v>0.19724888035828536</v>
      </c>
    </row>
    <row r="36" spans="1:9" x14ac:dyDescent="0.25">
      <c r="A36" s="85" t="s">
        <v>164</v>
      </c>
      <c r="B36">
        <v>3987000</v>
      </c>
      <c r="C36" s="83">
        <f t="shared" si="2"/>
        <v>0.30979020979020977</v>
      </c>
      <c r="G36" s="84" t="s">
        <v>236</v>
      </c>
      <c r="H36">
        <v>4057000</v>
      </c>
      <c r="I36" s="83">
        <f t="shared" si="3"/>
        <v>0.25956493921944979</v>
      </c>
    </row>
    <row r="37" spans="1:9" x14ac:dyDescent="0.25">
      <c r="A37" s="85" t="s">
        <v>167</v>
      </c>
      <c r="B37">
        <v>11420000</v>
      </c>
      <c r="C37" s="83">
        <f t="shared" si="2"/>
        <v>0.8873348873348873</v>
      </c>
      <c r="G37" s="84" t="s">
        <v>239</v>
      </c>
      <c r="H37">
        <v>6570000</v>
      </c>
      <c r="I37" s="83">
        <f t="shared" si="3"/>
        <v>0.42034548944337813</v>
      </c>
    </row>
    <row r="38" spans="1:9" x14ac:dyDescent="0.25">
      <c r="A38" s="85" t="s">
        <v>168</v>
      </c>
      <c r="B38">
        <v>2674000</v>
      </c>
      <c r="C38" s="83">
        <f t="shared" si="2"/>
        <v>0.20777000777000776</v>
      </c>
      <c r="G38" s="84" t="s">
        <v>240</v>
      </c>
      <c r="H38">
        <v>2778000</v>
      </c>
      <c r="I38" s="83">
        <f t="shared" si="3"/>
        <v>0.17773512476007677</v>
      </c>
    </row>
    <row r="39" spans="1:9" x14ac:dyDescent="0.25">
      <c r="A39" s="85" t="s">
        <v>171</v>
      </c>
      <c r="B39">
        <v>2899000</v>
      </c>
      <c r="C39" s="83">
        <f t="shared" si="2"/>
        <v>0.22525252525252526</v>
      </c>
      <c r="G39" s="84" t="s">
        <v>243</v>
      </c>
      <c r="H39">
        <v>2029000</v>
      </c>
      <c r="I39" s="83">
        <f t="shared" si="3"/>
        <v>0.12981445937300065</v>
      </c>
    </row>
    <row r="40" spans="1:9" x14ac:dyDescent="0.25">
      <c r="A40" s="85" t="s">
        <v>174</v>
      </c>
      <c r="B40">
        <v>3745000</v>
      </c>
      <c r="C40" s="83">
        <f t="shared" si="2"/>
        <v>0.29098679098679098</v>
      </c>
      <c r="G40" s="84" t="s">
        <v>246</v>
      </c>
      <c r="H40">
        <v>2451000</v>
      </c>
      <c r="I40" s="83">
        <f t="shared" si="3"/>
        <v>0.15681381957773513</v>
      </c>
    </row>
    <row r="41" spans="1:9" x14ac:dyDescent="0.25">
      <c r="A41" s="85" t="s">
        <v>177</v>
      </c>
      <c r="B41">
        <v>8210000</v>
      </c>
      <c r="C41" s="83">
        <f t="shared" si="2"/>
        <v>0.63791763791763789</v>
      </c>
      <c r="G41" s="84" t="s">
        <v>249</v>
      </c>
      <c r="H41">
        <v>2326000</v>
      </c>
      <c r="I41" s="83">
        <f t="shared" si="3"/>
        <v>0.14881637875879719</v>
      </c>
    </row>
    <row r="42" spans="1:9" x14ac:dyDescent="0.25">
      <c r="A42" s="85" t="s">
        <v>169</v>
      </c>
      <c r="B42">
        <v>2701000</v>
      </c>
      <c r="C42" s="83">
        <f t="shared" si="2"/>
        <v>0.20986790986790987</v>
      </c>
      <c r="G42" s="84" t="s">
        <v>241</v>
      </c>
      <c r="H42">
        <v>2896000</v>
      </c>
      <c r="I42" s="83">
        <f t="shared" si="3"/>
        <v>0.18528470889315418</v>
      </c>
    </row>
    <row r="43" spans="1:9" x14ac:dyDescent="0.25">
      <c r="A43" s="85" t="s">
        <v>172</v>
      </c>
      <c r="B43">
        <v>2991000</v>
      </c>
      <c r="C43" s="83">
        <f t="shared" si="2"/>
        <v>0.2324009324009324</v>
      </c>
      <c r="G43" s="84" t="s">
        <v>244</v>
      </c>
      <c r="H43">
        <v>3030000</v>
      </c>
      <c r="I43" s="83">
        <f t="shared" si="3"/>
        <v>0.19385796545105566</v>
      </c>
    </row>
    <row r="44" spans="1:9" x14ac:dyDescent="0.25">
      <c r="A44" s="85" t="s">
        <v>175</v>
      </c>
      <c r="B44">
        <v>3869000</v>
      </c>
      <c r="C44" s="83">
        <f t="shared" si="2"/>
        <v>0.30062160062160065</v>
      </c>
      <c r="G44" s="84" t="s">
        <v>247</v>
      </c>
      <c r="H44">
        <v>2451000</v>
      </c>
      <c r="I44" s="83">
        <f t="shared" si="3"/>
        <v>0.15681381957773513</v>
      </c>
    </row>
    <row r="45" spans="1:9" x14ac:dyDescent="0.25">
      <c r="A45" s="85" t="s">
        <v>178</v>
      </c>
      <c r="B45">
        <v>8390000</v>
      </c>
      <c r="C45" s="83">
        <f t="shared" si="2"/>
        <v>0.65190365190365185</v>
      </c>
      <c r="G45" s="84" t="s">
        <v>250</v>
      </c>
      <c r="H45">
        <v>2446000</v>
      </c>
      <c r="I45" s="83">
        <f t="shared" si="3"/>
        <v>0.1564939219449776</v>
      </c>
    </row>
    <row r="46" spans="1:9" x14ac:dyDescent="0.25">
      <c r="A46" s="85" t="s">
        <v>170</v>
      </c>
      <c r="B46">
        <v>2628000</v>
      </c>
      <c r="C46" s="83">
        <f t="shared" si="2"/>
        <v>0.20419580419580419</v>
      </c>
      <c r="G46" s="84" t="s">
        <v>242</v>
      </c>
      <c r="H46">
        <v>2515000</v>
      </c>
      <c r="I46" s="83">
        <f t="shared" si="3"/>
        <v>0.16090850927703135</v>
      </c>
    </row>
    <row r="47" spans="1:9" x14ac:dyDescent="0.25">
      <c r="A47" s="85" t="s">
        <v>173</v>
      </c>
      <c r="B47">
        <v>3001000</v>
      </c>
      <c r="C47" s="83">
        <f t="shared" si="2"/>
        <v>0.23317793317793317</v>
      </c>
      <c r="G47" s="84" t="s">
        <v>245</v>
      </c>
      <c r="H47">
        <v>3068000</v>
      </c>
      <c r="I47" s="83">
        <f t="shared" si="3"/>
        <v>0.19628918746001281</v>
      </c>
    </row>
    <row r="48" spans="1:9" x14ac:dyDescent="0.25">
      <c r="A48" s="85" t="s">
        <v>176</v>
      </c>
      <c r="B48">
        <v>4025000</v>
      </c>
      <c r="C48" s="83">
        <f t="shared" si="2"/>
        <v>0.31274281274281274</v>
      </c>
      <c r="G48" s="84" t="s">
        <v>248</v>
      </c>
      <c r="H48">
        <v>2217000</v>
      </c>
      <c r="I48" s="83">
        <f t="shared" si="3"/>
        <v>0.14184261036468329</v>
      </c>
    </row>
    <row r="49" spans="1:9" x14ac:dyDescent="0.25">
      <c r="A49" s="85" t="s">
        <v>179</v>
      </c>
      <c r="B49">
        <v>7790000</v>
      </c>
      <c r="C49" s="83">
        <f t="shared" si="2"/>
        <v>0.60528360528360525</v>
      </c>
      <c r="G49" s="84" t="s">
        <v>251</v>
      </c>
      <c r="H49">
        <v>2013000</v>
      </c>
      <c r="I49" s="83">
        <f t="shared" si="3"/>
        <v>0.12879078694817658</v>
      </c>
    </row>
    <row r="50" spans="1:9" x14ac:dyDescent="0.25">
      <c r="A50" s="85" t="s">
        <v>180</v>
      </c>
      <c r="B50">
        <v>2403000</v>
      </c>
      <c r="C50" s="83">
        <f t="shared" si="2"/>
        <v>0.18671328671328671</v>
      </c>
      <c r="G50" s="84" t="s">
        <v>252</v>
      </c>
      <c r="H50">
        <v>3094000</v>
      </c>
      <c r="I50" s="83">
        <f t="shared" si="3"/>
        <v>0.19795265515035187</v>
      </c>
    </row>
    <row r="51" spans="1:9" x14ac:dyDescent="0.25">
      <c r="A51" s="85" t="s">
        <v>183</v>
      </c>
      <c r="B51">
        <v>2804000</v>
      </c>
      <c r="C51" s="83">
        <f t="shared" si="2"/>
        <v>0.21787101787101787</v>
      </c>
      <c r="G51" s="84" t="s">
        <v>255</v>
      </c>
      <c r="H51">
        <v>2673000</v>
      </c>
      <c r="I51" s="83">
        <f t="shared" si="3"/>
        <v>0.17101727447216891</v>
      </c>
    </row>
    <row r="52" spans="1:9" x14ac:dyDescent="0.25">
      <c r="A52" s="85" t="s">
        <v>186</v>
      </c>
      <c r="B52">
        <v>3365000</v>
      </c>
      <c r="C52" s="83">
        <f t="shared" si="2"/>
        <v>0.26146076146076147</v>
      </c>
      <c r="G52" s="84" t="s">
        <v>258</v>
      </c>
      <c r="H52">
        <v>2458000</v>
      </c>
      <c r="I52" s="83">
        <f t="shared" si="3"/>
        <v>0.15726167626359566</v>
      </c>
    </row>
    <row r="53" spans="1:9" x14ac:dyDescent="0.25">
      <c r="A53" s="85" t="s">
        <v>189</v>
      </c>
      <c r="B53">
        <v>3293000</v>
      </c>
      <c r="C53" s="83">
        <f t="shared" si="2"/>
        <v>0.25586635586635587</v>
      </c>
      <c r="G53" s="84" t="s">
        <v>261</v>
      </c>
      <c r="H53">
        <v>2641000</v>
      </c>
      <c r="I53" s="83">
        <f t="shared" si="3"/>
        <v>0.1689699296225208</v>
      </c>
    </row>
    <row r="54" spans="1:9" x14ac:dyDescent="0.25">
      <c r="A54" s="85" t="s">
        <v>181</v>
      </c>
      <c r="B54">
        <v>2549000</v>
      </c>
      <c r="C54" s="83">
        <f t="shared" si="2"/>
        <v>0.19805749805749806</v>
      </c>
      <c r="G54" s="84" t="s">
        <v>253</v>
      </c>
      <c r="H54">
        <v>2655000</v>
      </c>
      <c r="I54" s="83">
        <f t="shared" si="3"/>
        <v>0.16986564299424184</v>
      </c>
    </row>
    <row r="55" spans="1:9" x14ac:dyDescent="0.25">
      <c r="A55" s="85" t="s">
        <v>184</v>
      </c>
      <c r="B55">
        <v>2904000</v>
      </c>
      <c r="C55" s="83">
        <f t="shared" si="2"/>
        <v>0.22564102564102564</v>
      </c>
      <c r="G55" s="84" t="s">
        <v>256</v>
      </c>
      <c r="H55">
        <v>2340000</v>
      </c>
      <c r="I55" s="83">
        <f t="shared" si="3"/>
        <v>0.14971209213051823</v>
      </c>
    </row>
    <row r="56" spans="1:9" x14ac:dyDescent="0.25">
      <c r="A56" s="85" t="s">
        <v>187</v>
      </c>
      <c r="B56">
        <v>3214000</v>
      </c>
      <c r="C56" s="83">
        <f t="shared" si="2"/>
        <v>0.24972804972804974</v>
      </c>
      <c r="G56" s="84" t="s">
        <v>259</v>
      </c>
      <c r="H56">
        <v>2413000</v>
      </c>
      <c r="I56" s="83">
        <f t="shared" si="3"/>
        <v>0.15438259756877798</v>
      </c>
    </row>
    <row r="57" spans="1:9" x14ac:dyDescent="0.25">
      <c r="A57" s="85" t="s">
        <v>190</v>
      </c>
      <c r="B57">
        <v>3524000</v>
      </c>
      <c r="C57" s="83">
        <f t="shared" si="2"/>
        <v>0.27381507381507381</v>
      </c>
      <c r="G57" s="84" t="s">
        <v>262</v>
      </c>
      <c r="H57">
        <v>2504000</v>
      </c>
      <c r="I57" s="83">
        <f t="shared" si="3"/>
        <v>0.16020473448496481</v>
      </c>
    </row>
    <row r="58" spans="1:9" x14ac:dyDescent="0.25">
      <c r="A58" s="85" t="s">
        <v>182</v>
      </c>
      <c r="B58">
        <v>2506000</v>
      </c>
      <c r="C58" s="83">
        <f t="shared" si="2"/>
        <v>0.19471639471639471</v>
      </c>
      <c r="G58" s="84" t="s">
        <v>254</v>
      </c>
      <c r="H58">
        <v>2766000</v>
      </c>
      <c r="I58" s="83">
        <f t="shared" si="3"/>
        <v>0.17696737044145874</v>
      </c>
    </row>
    <row r="59" spans="1:9" x14ac:dyDescent="0.25">
      <c r="A59" s="85" t="s">
        <v>185</v>
      </c>
      <c r="B59">
        <v>2903000</v>
      </c>
      <c r="C59" s="83">
        <f t="shared" si="2"/>
        <v>0.22556332556332556</v>
      </c>
      <c r="G59" s="84" t="s">
        <v>257</v>
      </c>
      <c r="H59">
        <v>2455000</v>
      </c>
      <c r="I59" s="83">
        <f t="shared" si="3"/>
        <v>0.15706973768394114</v>
      </c>
    </row>
    <row r="60" spans="1:9" x14ac:dyDescent="0.25">
      <c r="A60" s="85" t="s">
        <v>188</v>
      </c>
      <c r="B60">
        <v>2869000</v>
      </c>
      <c r="C60" s="83">
        <f t="shared" si="2"/>
        <v>0.22292152292152292</v>
      </c>
      <c r="G60" s="84" t="s">
        <v>260</v>
      </c>
      <c r="H60">
        <v>2412000</v>
      </c>
      <c r="I60" s="83">
        <f t="shared" si="3"/>
        <v>0.15431861804222649</v>
      </c>
    </row>
    <row r="61" spans="1:9" x14ac:dyDescent="0.25">
      <c r="A61" s="85" t="s">
        <v>191</v>
      </c>
      <c r="B61">
        <v>3424000</v>
      </c>
      <c r="C61" s="83">
        <f t="shared" si="2"/>
        <v>0.26604506604506606</v>
      </c>
      <c r="G61" s="84" t="s">
        <v>263</v>
      </c>
      <c r="H61">
        <v>2586000</v>
      </c>
      <c r="I61" s="83">
        <f t="shared" si="3"/>
        <v>0.1654510556621881</v>
      </c>
    </row>
    <row r="62" spans="1:9" x14ac:dyDescent="0.25">
      <c r="A62" s="85" t="s">
        <v>192</v>
      </c>
      <c r="B62">
        <v>2522000</v>
      </c>
      <c r="C62" s="83">
        <f t="shared" si="2"/>
        <v>0.19595959595959597</v>
      </c>
      <c r="G62" s="84" t="s">
        <v>264</v>
      </c>
      <c r="H62">
        <v>3246000</v>
      </c>
      <c r="I62" s="83">
        <f t="shared" si="3"/>
        <v>0.20767754318618042</v>
      </c>
    </row>
    <row r="63" spans="1:9" x14ac:dyDescent="0.25">
      <c r="A63" s="85" t="s">
        <v>195</v>
      </c>
      <c r="B63">
        <v>2485000</v>
      </c>
      <c r="C63" s="83">
        <f t="shared" si="2"/>
        <v>0.19308469308469309</v>
      </c>
      <c r="G63" s="84" t="s">
        <v>267</v>
      </c>
      <c r="H63">
        <v>3777000</v>
      </c>
      <c r="I63" s="83">
        <f t="shared" si="3"/>
        <v>0.2416506717850288</v>
      </c>
    </row>
    <row r="64" spans="1:9" x14ac:dyDescent="0.25">
      <c r="A64" s="85" t="s">
        <v>198</v>
      </c>
      <c r="B64">
        <v>2754000</v>
      </c>
      <c r="C64" s="83">
        <f t="shared" si="2"/>
        <v>0.213986013986014</v>
      </c>
      <c r="G64" s="84" t="s">
        <v>270</v>
      </c>
      <c r="H64">
        <v>3256000</v>
      </c>
      <c r="I64" s="83">
        <f t="shared" si="3"/>
        <v>0.20831733845169545</v>
      </c>
    </row>
    <row r="65" spans="1:9" x14ac:dyDescent="0.25">
      <c r="A65" s="85" t="s">
        <v>201</v>
      </c>
      <c r="B65">
        <v>2924000</v>
      </c>
      <c r="C65" s="83">
        <f t="shared" si="2"/>
        <v>0.22719502719502718</v>
      </c>
      <c r="G65" s="84" t="s">
        <v>273</v>
      </c>
      <c r="H65">
        <v>3433000</v>
      </c>
      <c r="I65" s="83">
        <f t="shared" si="3"/>
        <v>0.21964171465131158</v>
      </c>
    </row>
    <row r="66" spans="1:9" x14ac:dyDescent="0.25">
      <c r="A66" s="85" t="s">
        <v>193</v>
      </c>
      <c r="B66">
        <v>2436000</v>
      </c>
      <c r="C66" s="83">
        <f t="shared" ref="C66:C73" si="4">B66/$E$2</f>
        <v>0.18927738927738927</v>
      </c>
      <c r="G66" s="84" t="s">
        <v>265</v>
      </c>
      <c r="H66">
        <v>2587000</v>
      </c>
      <c r="I66" s="83">
        <f t="shared" ref="I66:I73" si="5">H66/$K$2</f>
        <v>0.16551503518873961</v>
      </c>
    </row>
    <row r="67" spans="1:9" x14ac:dyDescent="0.25">
      <c r="A67" s="85" t="s">
        <v>196</v>
      </c>
      <c r="B67">
        <v>2663000</v>
      </c>
      <c r="C67" s="83">
        <f t="shared" si="4"/>
        <v>0.20691530691530691</v>
      </c>
      <c r="G67" s="84" t="s">
        <v>268</v>
      </c>
      <c r="H67">
        <v>2515000</v>
      </c>
      <c r="I67" s="83">
        <f t="shared" si="5"/>
        <v>0.16090850927703135</v>
      </c>
    </row>
    <row r="68" spans="1:9" x14ac:dyDescent="0.25">
      <c r="A68" s="85" t="s">
        <v>199</v>
      </c>
      <c r="B68">
        <v>2478000</v>
      </c>
      <c r="C68" s="83">
        <f t="shared" si="4"/>
        <v>0.19254079254079254</v>
      </c>
      <c r="G68" s="84" t="s">
        <v>271</v>
      </c>
      <c r="H68">
        <v>2364000</v>
      </c>
      <c r="I68" s="83">
        <f t="shared" si="5"/>
        <v>0.15124760076775431</v>
      </c>
    </row>
    <row r="69" spans="1:9" x14ac:dyDescent="0.25">
      <c r="A69" s="85" t="s">
        <v>202</v>
      </c>
      <c r="B69">
        <v>2634000</v>
      </c>
      <c r="C69" s="83">
        <f t="shared" si="4"/>
        <v>0.20466200466200465</v>
      </c>
      <c r="G69" s="84" t="s">
        <v>274</v>
      </c>
      <c r="H69">
        <v>2276000</v>
      </c>
      <c r="I69" s="83">
        <f t="shared" si="5"/>
        <v>0.14561740243122201</v>
      </c>
    </row>
    <row r="70" spans="1:9" x14ac:dyDescent="0.25">
      <c r="A70" s="85" t="s">
        <v>194</v>
      </c>
      <c r="B70">
        <v>2340000</v>
      </c>
      <c r="C70" s="83">
        <f t="shared" si="4"/>
        <v>0.18181818181818182</v>
      </c>
      <c r="G70" s="84" t="s">
        <v>266</v>
      </c>
      <c r="H70">
        <v>2880000</v>
      </c>
      <c r="I70" s="83">
        <f t="shared" si="5"/>
        <v>0.18426103646833014</v>
      </c>
    </row>
    <row r="71" spans="1:9" x14ac:dyDescent="0.25">
      <c r="A71" s="85" t="s">
        <v>197</v>
      </c>
      <c r="B71">
        <v>2534000</v>
      </c>
      <c r="C71" s="83">
        <f t="shared" si="4"/>
        <v>0.19689199689199688</v>
      </c>
      <c r="G71" s="84" t="s">
        <v>269</v>
      </c>
      <c r="H71">
        <v>2462000</v>
      </c>
      <c r="I71" s="83">
        <f t="shared" si="5"/>
        <v>0.15751759436980167</v>
      </c>
    </row>
    <row r="72" spans="1:9" x14ac:dyDescent="0.25">
      <c r="A72" s="85" t="s">
        <v>200</v>
      </c>
      <c r="B72">
        <v>2456000</v>
      </c>
      <c r="C72" s="83">
        <f t="shared" si="4"/>
        <v>0.19083139083139083</v>
      </c>
      <c r="G72" s="84" t="s">
        <v>272</v>
      </c>
      <c r="H72">
        <v>2243000</v>
      </c>
      <c r="I72" s="83">
        <f t="shared" si="5"/>
        <v>0.14350607805502238</v>
      </c>
    </row>
    <row r="73" spans="1:9" x14ac:dyDescent="0.25">
      <c r="A73" s="85" t="s">
        <v>203</v>
      </c>
      <c r="B73">
        <v>2872000</v>
      </c>
      <c r="C73" s="83">
        <f t="shared" si="4"/>
        <v>0.22315462315462314</v>
      </c>
      <c r="G73" s="84" t="s">
        <v>275</v>
      </c>
      <c r="H73">
        <v>2220000</v>
      </c>
      <c r="I73" s="83">
        <f t="shared" si="5"/>
        <v>0.14203454894433781</v>
      </c>
    </row>
    <row r="75" spans="1:9" x14ac:dyDescent="0.25">
      <c r="C75" t="s">
        <v>502</v>
      </c>
      <c r="I75" t="s">
        <v>502</v>
      </c>
    </row>
    <row r="76" spans="1:9" x14ac:dyDescent="0.25">
      <c r="A76" s="87" t="s">
        <v>6</v>
      </c>
      <c r="B76" s="90">
        <f>MIN(B2:B73)</f>
        <v>2340000</v>
      </c>
      <c r="C76" s="90">
        <f>B76*25</f>
        <v>58500000</v>
      </c>
      <c r="G76" s="87" t="s">
        <v>6</v>
      </c>
      <c r="H76" s="90">
        <f>MIN(H2:H73)</f>
        <v>2013000</v>
      </c>
      <c r="I76" s="90">
        <f>H76*25</f>
        <v>50325000</v>
      </c>
    </row>
    <row r="77" spans="1:9" x14ac:dyDescent="0.25">
      <c r="A77" s="88" t="s">
        <v>498</v>
      </c>
      <c r="B77" s="90">
        <f>MAX(B2:B73)</f>
        <v>12870000</v>
      </c>
      <c r="C77" s="90">
        <f>B77*25</f>
        <v>321750000</v>
      </c>
      <c r="G77" s="88" t="s">
        <v>498</v>
      </c>
      <c r="H77" s="90">
        <f>MAX(H2:H73)</f>
        <v>15630000</v>
      </c>
      <c r="I77" s="90">
        <f>H77*25</f>
        <v>390750000</v>
      </c>
    </row>
    <row r="78" spans="1:9" x14ac:dyDescent="0.25">
      <c r="B78" s="6">
        <f>B77/B76</f>
        <v>5.5</v>
      </c>
      <c r="C78" t="s">
        <v>501</v>
      </c>
      <c r="H78" s="89">
        <f>H77/H76</f>
        <v>7.7645305514157972</v>
      </c>
      <c r="I78" t="s">
        <v>501</v>
      </c>
    </row>
    <row r="80" spans="1:9" x14ac:dyDescent="0.25">
      <c r="A80" t="s">
        <v>503</v>
      </c>
      <c r="B80" s="90">
        <f>MEDIAN(B2:B73)</f>
        <v>3185000</v>
      </c>
      <c r="C80" s="90">
        <f>B80*25</f>
        <v>79625000</v>
      </c>
      <c r="G80" t="s">
        <v>503</v>
      </c>
      <c r="H80" s="90">
        <f>MEDIAN(H2:H73)</f>
        <v>3058000</v>
      </c>
      <c r="I80" s="90">
        <f>H80*25</f>
        <v>76450000</v>
      </c>
    </row>
    <row r="81" spans="1:9" x14ac:dyDescent="0.25">
      <c r="A81" t="s">
        <v>504</v>
      </c>
      <c r="B81" s="90">
        <f>AVERAGE(B2:B73)</f>
        <v>4448541.666666667</v>
      </c>
      <c r="C81" s="90">
        <f>B81*25</f>
        <v>111213541.66666667</v>
      </c>
      <c r="G81" t="s">
        <v>504</v>
      </c>
      <c r="H81" s="90">
        <f>AVERAGE(H2:H73)</f>
        <v>4344875</v>
      </c>
      <c r="I81" s="90">
        <f>H81*25</f>
        <v>108621875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0"/>
  <sheetViews>
    <sheetView zoomScaleNormal="100" workbookViewId="0">
      <selection activeCell="G15" sqref="G15"/>
    </sheetView>
  </sheetViews>
  <sheetFormatPr defaultColWidth="11.42578125" defaultRowHeight="15" x14ac:dyDescent="0.25"/>
  <cols>
    <col min="1" max="1" width="22.7109375" customWidth="1"/>
  </cols>
  <sheetData>
    <row r="2" spans="1:2" x14ac:dyDescent="0.25">
      <c r="A2" s="79" t="s">
        <v>227</v>
      </c>
      <c r="B2">
        <f t="shared" ref="B2:B33" ca="1" si="0">RAND()</f>
        <v>0.44592853007774857</v>
      </c>
    </row>
    <row r="3" spans="1:2" x14ac:dyDescent="0.25">
      <c r="A3" s="79" t="s">
        <v>250</v>
      </c>
      <c r="B3">
        <f t="shared" ca="1" si="0"/>
        <v>0.85579126870926747</v>
      </c>
    </row>
    <row r="4" spans="1:2" x14ac:dyDescent="0.25">
      <c r="A4" s="78" t="s">
        <v>167</v>
      </c>
      <c r="B4">
        <f t="shared" ca="1" si="0"/>
        <v>0.4236602013480939</v>
      </c>
    </row>
    <row r="5" spans="1:2" x14ac:dyDescent="0.25">
      <c r="A5" s="78" t="s">
        <v>181</v>
      </c>
      <c r="B5">
        <f t="shared" ca="1" si="0"/>
        <v>0.19925500855295653</v>
      </c>
    </row>
    <row r="6" spans="1:2" x14ac:dyDescent="0.25">
      <c r="A6" s="78" t="s">
        <v>141</v>
      </c>
      <c r="B6">
        <f t="shared" ca="1" si="0"/>
        <v>0.3139783547201983</v>
      </c>
    </row>
    <row r="7" spans="1:2" x14ac:dyDescent="0.25">
      <c r="A7" s="77" t="s">
        <v>278</v>
      </c>
      <c r="B7">
        <f t="shared" ca="1" si="0"/>
        <v>0.32319041387959135</v>
      </c>
    </row>
    <row r="8" spans="1:2" x14ac:dyDescent="0.25">
      <c r="A8" s="79" t="s">
        <v>233</v>
      </c>
      <c r="B8">
        <f t="shared" ca="1" si="0"/>
        <v>0.22900478061616958</v>
      </c>
    </row>
    <row r="9" spans="1:2" x14ac:dyDescent="0.25">
      <c r="A9" s="79" t="s">
        <v>256</v>
      </c>
      <c r="B9">
        <f t="shared" ca="1" si="0"/>
        <v>0.35574152391987479</v>
      </c>
    </row>
    <row r="10" spans="1:2" x14ac:dyDescent="0.25">
      <c r="A10" s="78" t="s">
        <v>145</v>
      </c>
      <c r="B10">
        <f t="shared" ca="1" si="0"/>
        <v>0.76016284939304046</v>
      </c>
    </row>
    <row r="11" spans="1:2" x14ac:dyDescent="0.25">
      <c r="A11" s="78" t="s">
        <v>173</v>
      </c>
      <c r="B11">
        <f t="shared" ca="1" si="0"/>
        <v>0.90692940057041804</v>
      </c>
    </row>
    <row r="12" spans="1:2" x14ac:dyDescent="0.25">
      <c r="A12" s="79" t="s">
        <v>246</v>
      </c>
      <c r="B12">
        <f t="shared" ca="1" si="0"/>
        <v>0.56455245765279893</v>
      </c>
    </row>
    <row r="13" spans="1:2" x14ac:dyDescent="0.25">
      <c r="A13" s="78" t="s">
        <v>160</v>
      </c>
      <c r="B13">
        <f t="shared" ca="1" si="0"/>
        <v>0.49732747958890966</v>
      </c>
    </row>
    <row r="14" spans="1:2" x14ac:dyDescent="0.25">
      <c r="A14" s="78" t="s">
        <v>134</v>
      </c>
      <c r="B14">
        <f t="shared" ca="1" si="0"/>
        <v>0.38739479228300011</v>
      </c>
    </row>
    <row r="15" spans="1:2" x14ac:dyDescent="0.25">
      <c r="A15" s="78" t="s">
        <v>178</v>
      </c>
      <c r="B15">
        <f t="shared" ca="1" si="0"/>
        <v>0.25319099952867585</v>
      </c>
    </row>
    <row r="16" spans="1:2" x14ac:dyDescent="0.25">
      <c r="A16" s="79" t="s">
        <v>236</v>
      </c>
      <c r="B16">
        <f t="shared" ca="1" si="0"/>
        <v>0.81003843999991154</v>
      </c>
    </row>
    <row r="17" spans="1:2" x14ac:dyDescent="0.25">
      <c r="A17" s="78" t="s">
        <v>198</v>
      </c>
      <c r="B17">
        <f t="shared" ca="1" si="0"/>
        <v>0.40369054159910311</v>
      </c>
    </row>
    <row r="18" spans="1:2" x14ac:dyDescent="0.25">
      <c r="A18" s="78" t="s">
        <v>164</v>
      </c>
      <c r="B18">
        <f t="shared" ca="1" si="0"/>
        <v>0.26281420308397663</v>
      </c>
    </row>
    <row r="19" spans="1:2" x14ac:dyDescent="0.25">
      <c r="A19" s="78" t="s">
        <v>142</v>
      </c>
      <c r="B19">
        <f t="shared" ca="1" si="0"/>
        <v>2.1909392108639847E-2</v>
      </c>
    </row>
    <row r="20" spans="1:2" x14ac:dyDescent="0.25">
      <c r="A20" s="77" t="s">
        <v>280</v>
      </c>
      <c r="B20">
        <f t="shared" ca="1" si="0"/>
        <v>0.25485728341515523</v>
      </c>
    </row>
    <row r="21" spans="1:2" x14ac:dyDescent="0.25">
      <c r="A21" s="78" t="s">
        <v>183</v>
      </c>
      <c r="B21">
        <f t="shared" ca="1" si="0"/>
        <v>0.75066202173017949</v>
      </c>
    </row>
    <row r="22" spans="1:2" x14ac:dyDescent="0.25">
      <c r="A22" s="79" t="s">
        <v>234</v>
      </c>
      <c r="B22">
        <f t="shared" ca="1" si="0"/>
        <v>0.3338771662303035</v>
      </c>
    </row>
    <row r="23" spans="1:2" x14ac:dyDescent="0.25">
      <c r="A23" s="78" t="s">
        <v>154</v>
      </c>
      <c r="B23">
        <f t="shared" ca="1" si="0"/>
        <v>0.62487669806889612</v>
      </c>
    </row>
    <row r="24" spans="1:2" x14ac:dyDescent="0.25">
      <c r="A24" s="78" t="s">
        <v>177</v>
      </c>
      <c r="B24">
        <f t="shared" ca="1" si="0"/>
        <v>0.28652162397725511</v>
      </c>
    </row>
    <row r="25" spans="1:2" x14ac:dyDescent="0.25">
      <c r="A25" s="78" t="s">
        <v>148</v>
      </c>
      <c r="B25">
        <f t="shared" ca="1" si="0"/>
        <v>0.25571590749748352</v>
      </c>
    </row>
    <row r="26" spans="1:2" x14ac:dyDescent="0.25">
      <c r="A26" s="79" t="s">
        <v>244</v>
      </c>
      <c r="B26">
        <f t="shared" ca="1" si="0"/>
        <v>0.67733628556256242</v>
      </c>
    </row>
    <row r="27" spans="1:2" x14ac:dyDescent="0.25">
      <c r="A27" s="79" t="s">
        <v>243</v>
      </c>
      <c r="B27">
        <f t="shared" ca="1" si="0"/>
        <v>4.4755869927629588E-3</v>
      </c>
    </row>
    <row r="28" spans="1:2" x14ac:dyDescent="0.25">
      <c r="A28" s="79" t="s">
        <v>223</v>
      </c>
      <c r="B28">
        <f t="shared" ca="1" si="0"/>
        <v>0.53077537823976495</v>
      </c>
    </row>
    <row r="29" spans="1:2" x14ac:dyDescent="0.25">
      <c r="A29" s="78" t="s">
        <v>175</v>
      </c>
      <c r="B29">
        <f t="shared" ca="1" si="0"/>
        <v>0.28121521158090923</v>
      </c>
    </row>
    <row r="30" spans="1:2" x14ac:dyDescent="0.25">
      <c r="A30" s="78" t="s">
        <v>158</v>
      </c>
      <c r="B30">
        <f t="shared" ca="1" si="0"/>
        <v>0.22774861727080842</v>
      </c>
    </row>
    <row r="31" spans="1:2" x14ac:dyDescent="0.25">
      <c r="A31" s="78" t="s">
        <v>153</v>
      </c>
      <c r="B31">
        <f t="shared" ca="1" si="0"/>
        <v>3.5028958643839037E-2</v>
      </c>
    </row>
    <row r="32" spans="1:2" x14ac:dyDescent="0.25">
      <c r="A32" s="79" t="s">
        <v>239</v>
      </c>
      <c r="B32">
        <f t="shared" ca="1" si="0"/>
        <v>0.91230969194189626</v>
      </c>
    </row>
    <row r="33" spans="1:2" x14ac:dyDescent="0.25">
      <c r="A33" s="79" t="s">
        <v>228</v>
      </c>
      <c r="B33">
        <f t="shared" ca="1" si="0"/>
        <v>0.4791300438140278</v>
      </c>
    </row>
    <row r="34" spans="1:2" x14ac:dyDescent="0.25">
      <c r="A34" s="79" t="s">
        <v>212</v>
      </c>
      <c r="B34">
        <f t="shared" ref="B34:B65" ca="1" si="1">RAND()</f>
        <v>0.77261749940481095</v>
      </c>
    </row>
    <row r="35" spans="1:2" x14ac:dyDescent="0.25">
      <c r="A35" s="79" t="s">
        <v>253</v>
      </c>
      <c r="B35">
        <f t="shared" ca="1" si="1"/>
        <v>0.77938982602288376</v>
      </c>
    </row>
    <row r="36" spans="1:2" x14ac:dyDescent="0.25">
      <c r="A36" s="78" t="s">
        <v>172</v>
      </c>
      <c r="B36">
        <f t="shared" ca="1" si="1"/>
        <v>0.71891273576205184</v>
      </c>
    </row>
    <row r="37" spans="1:2" x14ac:dyDescent="0.25">
      <c r="A37" s="79" t="s">
        <v>254</v>
      </c>
      <c r="B37">
        <f t="shared" ca="1" si="1"/>
        <v>0.40115937683756175</v>
      </c>
    </row>
    <row r="38" spans="1:2" x14ac:dyDescent="0.25">
      <c r="A38" s="78" t="s">
        <v>202</v>
      </c>
      <c r="B38">
        <f t="shared" ca="1" si="1"/>
        <v>0.86828787055887457</v>
      </c>
    </row>
    <row r="39" spans="1:2" x14ac:dyDescent="0.25">
      <c r="A39" s="78" t="s">
        <v>171</v>
      </c>
      <c r="B39">
        <f t="shared" ca="1" si="1"/>
        <v>0.7166693318186026</v>
      </c>
    </row>
    <row r="40" spans="1:2" x14ac:dyDescent="0.25">
      <c r="A40" s="79" t="s">
        <v>271</v>
      </c>
      <c r="B40">
        <f t="shared" ca="1" si="1"/>
        <v>0.46424735516324622</v>
      </c>
    </row>
    <row r="41" spans="1:2" x14ac:dyDescent="0.25">
      <c r="A41" s="79" t="s">
        <v>242</v>
      </c>
      <c r="B41">
        <f t="shared" ca="1" si="1"/>
        <v>0.14764707842292824</v>
      </c>
    </row>
    <row r="42" spans="1:2" x14ac:dyDescent="0.25">
      <c r="A42" s="79" t="s">
        <v>259</v>
      </c>
      <c r="B42">
        <f t="shared" ca="1" si="1"/>
        <v>0.10316185169738279</v>
      </c>
    </row>
    <row r="43" spans="1:2" x14ac:dyDescent="0.25">
      <c r="A43" s="77" t="s">
        <v>279</v>
      </c>
      <c r="B43">
        <f t="shared" ca="1" si="1"/>
        <v>0.72344863070612486</v>
      </c>
    </row>
    <row r="44" spans="1:2" x14ac:dyDescent="0.25">
      <c r="A44" s="79" t="s">
        <v>274</v>
      </c>
      <c r="B44">
        <f t="shared" ca="1" si="1"/>
        <v>0.22746158896262336</v>
      </c>
    </row>
    <row r="45" spans="1:2" x14ac:dyDescent="0.25">
      <c r="A45" s="78" t="s">
        <v>155</v>
      </c>
      <c r="B45">
        <f t="shared" ca="1" si="1"/>
        <v>0.96042970198842625</v>
      </c>
    </row>
    <row r="46" spans="1:2" x14ac:dyDescent="0.25">
      <c r="A46" s="78" t="s">
        <v>147</v>
      </c>
      <c r="B46">
        <f t="shared" ca="1" si="1"/>
        <v>0.38705541129472876</v>
      </c>
    </row>
    <row r="47" spans="1:2" x14ac:dyDescent="0.25">
      <c r="A47" s="78" t="s">
        <v>165</v>
      </c>
      <c r="B47">
        <f t="shared" ca="1" si="1"/>
        <v>0.16116739825650062</v>
      </c>
    </row>
    <row r="48" spans="1:2" x14ac:dyDescent="0.25">
      <c r="A48" s="79" t="s">
        <v>252</v>
      </c>
      <c r="B48">
        <f t="shared" ca="1" si="1"/>
        <v>4.1772941627635785E-3</v>
      </c>
    </row>
    <row r="49" spans="1:2" x14ac:dyDescent="0.25">
      <c r="A49" s="79" t="s">
        <v>213</v>
      </c>
      <c r="B49">
        <f t="shared" ca="1" si="1"/>
        <v>0.78012905619725581</v>
      </c>
    </row>
    <row r="50" spans="1:2" x14ac:dyDescent="0.25">
      <c r="A50" s="78" t="s">
        <v>162</v>
      </c>
      <c r="B50">
        <f t="shared" ca="1" si="1"/>
        <v>0.21588208730862679</v>
      </c>
    </row>
    <row r="51" spans="1:2" x14ac:dyDescent="0.25">
      <c r="A51" s="79" t="s">
        <v>265</v>
      </c>
      <c r="B51">
        <f t="shared" ca="1" si="1"/>
        <v>0.52723150271900854</v>
      </c>
    </row>
    <row r="52" spans="1:2" x14ac:dyDescent="0.25">
      <c r="A52" s="79" t="s">
        <v>262</v>
      </c>
      <c r="B52">
        <f t="shared" ca="1" si="1"/>
        <v>0.90389560176665584</v>
      </c>
    </row>
    <row r="53" spans="1:2" x14ac:dyDescent="0.25">
      <c r="A53" s="79" t="s">
        <v>251</v>
      </c>
      <c r="B53">
        <f t="shared" ca="1" si="1"/>
        <v>0.68129799323712859</v>
      </c>
    </row>
    <row r="54" spans="1:2" x14ac:dyDescent="0.25">
      <c r="A54" s="79" t="s">
        <v>206</v>
      </c>
      <c r="B54">
        <f t="shared" ca="1" si="1"/>
        <v>0.65972545225341261</v>
      </c>
    </row>
    <row r="55" spans="1:2" x14ac:dyDescent="0.25">
      <c r="A55" s="78" t="s">
        <v>179</v>
      </c>
      <c r="B55">
        <f t="shared" ca="1" si="1"/>
        <v>7.0605980824931525E-2</v>
      </c>
    </row>
    <row r="56" spans="1:2" x14ac:dyDescent="0.25">
      <c r="A56" s="78" t="s">
        <v>184</v>
      </c>
      <c r="B56">
        <f t="shared" ca="1" si="1"/>
        <v>0.42796675007913676</v>
      </c>
    </row>
    <row r="57" spans="1:2" x14ac:dyDescent="0.25">
      <c r="A57" s="79" t="s">
        <v>218</v>
      </c>
      <c r="B57">
        <f t="shared" ca="1" si="1"/>
        <v>0.25816393935336479</v>
      </c>
    </row>
    <row r="58" spans="1:2" x14ac:dyDescent="0.25">
      <c r="A58" s="78" t="s">
        <v>139</v>
      </c>
      <c r="B58">
        <f t="shared" ca="1" si="1"/>
        <v>0.4250930865833078</v>
      </c>
    </row>
    <row r="59" spans="1:2" x14ac:dyDescent="0.25">
      <c r="A59" s="79" t="s">
        <v>258</v>
      </c>
      <c r="B59">
        <f t="shared" ca="1" si="1"/>
        <v>0.64013320122049699</v>
      </c>
    </row>
    <row r="60" spans="1:2" x14ac:dyDescent="0.25">
      <c r="A60" s="78" t="s">
        <v>188</v>
      </c>
      <c r="B60">
        <f t="shared" ca="1" si="1"/>
        <v>5.4476729915110766E-2</v>
      </c>
    </row>
    <row r="61" spans="1:2" x14ac:dyDescent="0.25">
      <c r="A61" s="79" t="s">
        <v>217</v>
      </c>
      <c r="B61">
        <f t="shared" ca="1" si="1"/>
        <v>0.72784303124550287</v>
      </c>
    </row>
    <row r="62" spans="1:2" x14ac:dyDescent="0.25">
      <c r="A62" s="79" t="s">
        <v>204</v>
      </c>
      <c r="B62">
        <f t="shared" ca="1" si="1"/>
        <v>7.2356191056334507E-2</v>
      </c>
    </row>
    <row r="63" spans="1:2" x14ac:dyDescent="0.25">
      <c r="A63" s="78" t="s">
        <v>174</v>
      </c>
      <c r="B63">
        <f t="shared" ca="1" si="1"/>
        <v>0.36097311635712193</v>
      </c>
    </row>
    <row r="64" spans="1:2" x14ac:dyDescent="0.25">
      <c r="A64" s="78" t="s">
        <v>136</v>
      </c>
      <c r="B64">
        <f t="shared" ca="1" si="1"/>
        <v>0.1321052135637667</v>
      </c>
    </row>
    <row r="65" spans="1:2" x14ac:dyDescent="0.25">
      <c r="A65" s="78" t="s">
        <v>166</v>
      </c>
      <c r="B65">
        <f t="shared" ca="1" si="1"/>
        <v>0.51557428029343211</v>
      </c>
    </row>
    <row r="66" spans="1:2" x14ac:dyDescent="0.25">
      <c r="A66" s="78" t="s">
        <v>186</v>
      </c>
      <c r="B66">
        <f t="shared" ref="B66:B97" ca="1" si="2">RAND()</f>
        <v>0.9920566440662123</v>
      </c>
    </row>
    <row r="67" spans="1:2" x14ac:dyDescent="0.25">
      <c r="A67" s="78" t="s">
        <v>135</v>
      </c>
      <c r="B67">
        <f t="shared" ca="1" si="2"/>
        <v>0.78379670426700809</v>
      </c>
    </row>
    <row r="68" spans="1:2" x14ac:dyDescent="0.25">
      <c r="A68" s="78" t="s">
        <v>133</v>
      </c>
      <c r="B68">
        <f t="shared" ca="1" si="2"/>
        <v>0.73743879612442009</v>
      </c>
    </row>
    <row r="69" spans="1:2" x14ac:dyDescent="0.25">
      <c r="A69" s="78" t="s">
        <v>152</v>
      </c>
      <c r="B69">
        <f t="shared" ca="1" si="2"/>
        <v>0.85584579168630692</v>
      </c>
    </row>
    <row r="70" spans="1:2" x14ac:dyDescent="0.25">
      <c r="A70" s="78" t="s">
        <v>151</v>
      </c>
      <c r="B70">
        <f t="shared" ca="1" si="2"/>
        <v>1.507393873792906E-2</v>
      </c>
    </row>
    <row r="71" spans="1:2" x14ac:dyDescent="0.25">
      <c r="A71" s="78" t="s">
        <v>192</v>
      </c>
      <c r="B71">
        <f t="shared" ca="1" si="2"/>
        <v>0.26078778604843922</v>
      </c>
    </row>
    <row r="72" spans="1:2" x14ac:dyDescent="0.25">
      <c r="A72" s="78" t="s">
        <v>189</v>
      </c>
      <c r="B72">
        <f t="shared" ca="1" si="2"/>
        <v>0.59527373512399673</v>
      </c>
    </row>
    <row r="73" spans="1:2" x14ac:dyDescent="0.25">
      <c r="A73" s="79" t="s">
        <v>273</v>
      </c>
      <c r="B73">
        <f t="shared" ca="1" si="2"/>
        <v>0.66061783773773231</v>
      </c>
    </row>
    <row r="74" spans="1:2" x14ac:dyDescent="0.25">
      <c r="A74" s="79" t="s">
        <v>245</v>
      </c>
      <c r="B74">
        <f t="shared" ca="1" si="2"/>
        <v>0.87940758414821896</v>
      </c>
    </row>
    <row r="75" spans="1:2" x14ac:dyDescent="0.25">
      <c r="A75" s="79" t="s">
        <v>221</v>
      </c>
      <c r="B75">
        <f t="shared" ca="1" si="2"/>
        <v>0.52990620372095287</v>
      </c>
    </row>
    <row r="76" spans="1:2" x14ac:dyDescent="0.25">
      <c r="A76" s="78" t="s">
        <v>157</v>
      </c>
      <c r="B76">
        <f t="shared" ca="1" si="2"/>
        <v>0.8507393025057961</v>
      </c>
    </row>
    <row r="77" spans="1:2" x14ac:dyDescent="0.25">
      <c r="A77" s="79" t="s">
        <v>255</v>
      </c>
      <c r="B77">
        <f t="shared" ca="1" si="2"/>
        <v>0.66259694497511434</v>
      </c>
    </row>
    <row r="78" spans="1:2" x14ac:dyDescent="0.25">
      <c r="A78" s="79" t="s">
        <v>209</v>
      </c>
      <c r="B78">
        <f t="shared" ca="1" si="2"/>
        <v>0.3675970321987041</v>
      </c>
    </row>
    <row r="79" spans="1:2" x14ac:dyDescent="0.25">
      <c r="A79" s="78" t="s">
        <v>197</v>
      </c>
      <c r="B79">
        <f t="shared" ca="1" si="2"/>
        <v>0.73197984198459698</v>
      </c>
    </row>
    <row r="80" spans="1:2" x14ac:dyDescent="0.25">
      <c r="A80" s="79" t="s">
        <v>275</v>
      </c>
      <c r="B80">
        <f t="shared" ca="1" si="2"/>
        <v>1.0981539743296409E-2</v>
      </c>
    </row>
    <row r="81" spans="1:2" x14ac:dyDescent="0.25">
      <c r="A81" s="78" t="s">
        <v>180</v>
      </c>
      <c r="B81">
        <f t="shared" ca="1" si="2"/>
        <v>0.89064355086025848</v>
      </c>
    </row>
    <row r="82" spans="1:2" x14ac:dyDescent="0.25">
      <c r="A82" s="78" t="s">
        <v>137</v>
      </c>
      <c r="B82">
        <f t="shared" ca="1" si="2"/>
        <v>5.9883675077644805E-2</v>
      </c>
    </row>
    <row r="83" spans="1:2" x14ac:dyDescent="0.25">
      <c r="A83" s="79" t="s">
        <v>260</v>
      </c>
      <c r="B83">
        <f t="shared" ca="1" si="2"/>
        <v>0.92846622087859243</v>
      </c>
    </row>
    <row r="84" spans="1:2" x14ac:dyDescent="0.25">
      <c r="A84" s="79" t="s">
        <v>235</v>
      </c>
      <c r="B84">
        <f t="shared" ca="1" si="2"/>
        <v>7.3683714998469929E-2</v>
      </c>
    </row>
    <row r="85" spans="1:2" x14ac:dyDescent="0.25">
      <c r="A85" s="79" t="s">
        <v>247</v>
      </c>
      <c r="B85">
        <f t="shared" ca="1" si="2"/>
        <v>0.77662574636376791</v>
      </c>
    </row>
    <row r="86" spans="1:2" x14ac:dyDescent="0.25">
      <c r="A86" s="78" t="s">
        <v>194</v>
      </c>
      <c r="B86">
        <f t="shared" ca="1" si="2"/>
        <v>0.27181470854481571</v>
      </c>
    </row>
    <row r="87" spans="1:2" x14ac:dyDescent="0.25">
      <c r="A87" s="78" t="s">
        <v>159</v>
      </c>
      <c r="B87">
        <f t="shared" ca="1" si="2"/>
        <v>0.19965850662865114</v>
      </c>
    </row>
    <row r="88" spans="1:2" x14ac:dyDescent="0.25">
      <c r="A88" s="78" t="s">
        <v>187</v>
      </c>
      <c r="B88">
        <f t="shared" ca="1" si="2"/>
        <v>0.84235536018311907</v>
      </c>
    </row>
    <row r="89" spans="1:2" x14ac:dyDescent="0.25">
      <c r="A89" s="78" t="s">
        <v>132</v>
      </c>
      <c r="B89">
        <f t="shared" ca="1" si="2"/>
        <v>0.59977950621896015</v>
      </c>
    </row>
    <row r="90" spans="1:2" x14ac:dyDescent="0.25">
      <c r="A90" s="79" t="s">
        <v>238</v>
      </c>
      <c r="B90">
        <f t="shared" ca="1" si="2"/>
        <v>8.1255679271127201E-3</v>
      </c>
    </row>
    <row r="91" spans="1:2" x14ac:dyDescent="0.25">
      <c r="A91" s="78" t="s">
        <v>200</v>
      </c>
      <c r="B91">
        <f t="shared" ca="1" si="2"/>
        <v>0.75189169020939806</v>
      </c>
    </row>
    <row r="92" spans="1:2" x14ac:dyDescent="0.25">
      <c r="A92" s="79" t="s">
        <v>266</v>
      </c>
      <c r="B92">
        <f t="shared" ca="1" si="2"/>
        <v>0.10860950937649116</v>
      </c>
    </row>
    <row r="93" spans="1:2" x14ac:dyDescent="0.25">
      <c r="A93" s="78" t="s">
        <v>156</v>
      </c>
      <c r="B93">
        <f t="shared" ca="1" si="2"/>
        <v>0.15942438887403632</v>
      </c>
    </row>
    <row r="94" spans="1:2" x14ac:dyDescent="0.25">
      <c r="A94" s="78" t="s">
        <v>169</v>
      </c>
      <c r="B94">
        <f t="shared" ca="1" si="2"/>
        <v>0.71105731242661319</v>
      </c>
    </row>
    <row r="95" spans="1:2" x14ac:dyDescent="0.25">
      <c r="A95" s="79" t="s">
        <v>268</v>
      </c>
      <c r="B95">
        <f t="shared" ca="1" si="2"/>
        <v>0.25846177191718678</v>
      </c>
    </row>
    <row r="96" spans="1:2" x14ac:dyDescent="0.25">
      <c r="A96" s="78" t="s">
        <v>199</v>
      </c>
      <c r="B96">
        <f t="shared" ca="1" si="2"/>
        <v>0.42241488203116839</v>
      </c>
    </row>
    <row r="97" spans="1:2" x14ac:dyDescent="0.25">
      <c r="A97" s="79" t="s">
        <v>226</v>
      </c>
      <c r="B97">
        <f t="shared" ca="1" si="2"/>
        <v>0.68179357195998369</v>
      </c>
    </row>
    <row r="98" spans="1:2" x14ac:dyDescent="0.25">
      <c r="A98" s="79" t="s">
        <v>210</v>
      </c>
      <c r="B98">
        <f t="shared" ref="B98:B129" ca="1" si="3">RAND()</f>
        <v>0.82085273130934644</v>
      </c>
    </row>
    <row r="99" spans="1:2" x14ac:dyDescent="0.25">
      <c r="A99" s="78" t="s">
        <v>144</v>
      </c>
      <c r="B99">
        <f t="shared" ca="1" si="3"/>
        <v>0.68624921784025372</v>
      </c>
    </row>
    <row r="100" spans="1:2" x14ac:dyDescent="0.25">
      <c r="A100" s="79" t="s">
        <v>222</v>
      </c>
      <c r="B100">
        <f t="shared" ca="1" si="3"/>
        <v>0.38704728966545565</v>
      </c>
    </row>
    <row r="101" spans="1:2" x14ac:dyDescent="0.25">
      <c r="A101" s="78" t="s">
        <v>185</v>
      </c>
      <c r="B101">
        <f t="shared" ca="1" si="3"/>
        <v>0.23851101097363003</v>
      </c>
    </row>
    <row r="102" spans="1:2" x14ac:dyDescent="0.25">
      <c r="A102" s="79" t="s">
        <v>237</v>
      </c>
      <c r="B102">
        <f t="shared" ca="1" si="3"/>
        <v>0.31054892312867211</v>
      </c>
    </row>
    <row r="103" spans="1:2" x14ac:dyDescent="0.25">
      <c r="A103" s="78" t="s">
        <v>138</v>
      </c>
      <c r="B103">
        <f t="shared" ca="1" si="3"/>
        <v>0.58516774055256471</v>
      </c>
    </row>
    <row r="104" spans="1:2" x14ac:dyDescent="0.25">
      <c r="A104" s="79" t="s">
        <v>207</v>
      </c>
      <c r="B104">
        <f t="shared" ca="1" si="3"/>
        <v>0.23939915616432417</v>
      </c>
    </row>
    <row r="105" spans="1:2" x14ac:dyDescent="0.25">
      <c r="A105" s="79" t="s">
        <v>263</v>
      </c>
      <c r="B105">
        <f t="shared" ca="1" si="3"/>
        <v>0.73770260723150549</v>
      </c>
    </row>
    <row r="106" spans="1:2" x14ac:dyDescent="0.25">
      <c r="A106" s="79" t="s">
        <v>220</v>
      </c>
      <c r="B106">
        <f t="shared" ca="1" si="3"/>
        <v>0.63402400975685491</v>
      </c>
    </row>
    <row r="107" spans="1:2" x14ac:dyDescent="0.25">
      <c r="A107" s="78" t="s">
        <v>170</v>
      </c>
      <c r="B107">
        <f t="shared" ca="1" si="3"/>
        <v>0.8748376083865278</v>
      </c>
    </row>
    <row r="108" spans="1:2" x14ac:dyDescent="0.25">
      <c r="A108" s="79" t="s">
        <v>240</v>
      </c>
      <c r="B108">
        <f t="shared" ca="1" si="3"/>
        <v>0.16631003916229903</v>
      </c>
    </row>
    <row r="109" spans="1:2" x14ac:dyDescent="0.25">
      <c r="A109" s="79" t="s">
        <v>219</v>
      </c>
      <c r="B109">
        <f t="shared" ca="1" si="3"/>
        <v>0.90531039125458013</v>
      </c>
    </row>
    <row r="110" spans="1:2" x14ac:dyDescent="0.25">
      <c r="A110" s="79" t="s">
        <v>269</v>
      </c>
      <c r="B110">
        <f t="shared" ca="1" si="3"/>
        <v>0.44173502788462837</v>
      </c>
    </row>
    <row r="111" spans="1:2" x14ac:dyDescent="0.25">
      <c r="A111" s="78" t="s">
        <v>176</v>
      </c>
      <c r="B111">
        <f t="shared" ca="1" si="3"/>
        <v>0.90076735736134061</v>
      </c>
    </row>
    <row r="112" spans="1:2" x14ac:dyDescent="0.25">
      <c r="A112" s="79" t="s">
        <v>215</v>
      </c>
      <c r="B112">
        <f t="shared" ca="1" si="3"/>
        <v>0.51334390982931122</v>
      </c>
    </row>
    <row r="113" spans="1:2" x14ac:dyDescent="0.25">
      <c r="A113" s="78" t="s">
        <v>168</v>
      </c>
      <c r="B113">
        <f t="shared" ca="1" si="3"/>
        <v>0.33690909122476054</v>
      </c>
    </row>
    <row r="114" spans="1:2" x14ac:dyDescent="0.25">
      <c r="A114" s="79" t="s">
        <v>224</v>
      </c>
      <c r="B114">
        <f t="shared" ca="1" si="3"/>
        <v>0.97034371438676925</v>
      </c>
    </row>
    <row r="115" spans="1:2" x14ac:dyDescent="0.25">
      <c r="A115" s="78" t="s">
        <v>161</v>
      </c>
      <c r="B115">
        <f t="shared" ca="1" si="3"/>
        <v>0.39977305968105481</v>
      </c>
    </row>
    <row r="116" spans="1:2" x14ac:dyDescent="0.25">
      <c r="A116" s="78" t="s">
        <v>201</v>
      </c>
      <c r="B116">
        <f t="shared" ca="1" si="3"/>
        <v>0.79853001996621853</v>
      </c>
    </row>
    <row r="117" spans="1:2" x14ac:dyDescent="0.25">
      <c r="A117" s="78" t="s">
        <v>190</v>
      </c>
      <c r="B117">
        <f t="shared" ca="1" si="3"/>
        <v>0.19498550126339975</v>
      </c>
    </row>
    <row r="118" spans="1:2" x14ac:dyDescent="0.25">
      <c r="A118" s="79" t="s">
        <v>214</v>
      </c>
      <c r="B118">
        <f t="shared" ca="1" si="3"/>
        <v>0.12834759951366481</v>
      </c>
    </row>
    <row r="119" spans="1:2" x14ac:dyDescent="0.25">
      <c r="A119" s="78" t="s">
        <v>203</v>
      </c>
      <c r="B119">
        <f t="shared" ca="1" si="3"/>
        <v>3.5450886393667225E-2</v>
      </c>
    </row>
    <row r="120" spans="1:2" x14ac:dyDescent="0.25">
      <c r="A120" s="79" t="s">
        <v>264</v>
      </c>
      <c r="B120">
        <f t="shared" ca="1" si="3"/>
        <v>0.32530257006437036</v>
      </c>
    </row>
    <row r="121" spans="1:2" x14ac:dyDescent="0.25">
      <c r="A121" s="79" t="s">
        <v>248</v>
      </c>
      <c r="B121">
        <f t="shared" ca="1" si="3"/>
        <v>0.28997115414347241</v>
      </c>
    </row>
    <row r="122" spans="1:2" x14ac:dyDescent="0.25">
      <c r="A122" s="79" t="s">
        <v>276</v>
      </c>
      <c r="B122">
        <f t="shared" ca="1" si="3"/>
        <v>0.7249469774415076</v>
      </c>
    </row>
    <row r="123" spans="1:2" x14ac:dyDescent="0.25">
      <c r="A123" s="79" t="s">
        <v>231</v>
      </c>
      <c r="B123">
        <f t="shared" ca="1" si="3"/>
        <v>0.19832719876074179</v>
      </c>
    </row>
    <row r="124" spans="1:2" x14ac:dyDescent="0.25">
      <c r="A124" s="78" t="s">
        <v>150</v>
      </c>
      <c r="B124">
        <f t="shared" ca="1" si="3"/>
        <v>0.94441331908184922</v>
      </c>
    </row>
    <row r="125" spans="1:2" x14ac:dyDescent="0.25">
      <c r="A125" s="79" t="s">
        <v>241</v>
      </c>
      <c r="B125">
        <f t="shared" ca="1" si="3"/>
        <v>0.94152815632193498</v>
      </c>
    </row>
    <row r="126" spans="1:2" x14ac:dyDescent="0.25">
      <c r="A126" s="79" t="s">
        <v>225</v>
      </c>
      <c r="B126">
        <f t="shared" ca="1" si="3"/>
        <v>0.4422987176772224</v>
      </c>
    </row>
    <row r="127" spans="1:2" x14ac:dyDescent="0.25">
      <c r="A127" s="78" t="s">
        <v>146</v>
      </c>
      <c r="B127">
        <f t="shared" ca="1" si="3"/>
        <v>0.17619634858535138</v>
      </c>
    </row>
    <row r="128" spans="1:2" x14ac:dyDescent="0.25">
      <c r="A128" s="79" t="s">
        <v>216</v>
      </c>
      <c r="B128">
        <f t="shared" ca="1" si="3"/>
        <v>0.48907456445357678</v>
      </c>
    </row>
    <row r="129" spans="1:2" x14ac:dyDescent="0.25">
      <c r="A129" s="79" t="s">
        <v>208</v>
      </c>
      <c r="B129">
        <f t="shared" ca="1" si="3"/>
        <v>0.62984440719349433</v>
      </c>
    </row>
    <row r="130" spans="1:2" x14ac:dyDescent="0.25">
      <c r="A130" s="78" t="s">
        <v>182</v>
      </c>
      <c r="B130">
        <f t="shared" ref="B130:B150" ca="1" si="4">RAND()</f>
        <v>0.74030190142525887</v>
      </c>
    </row>
    <row r="131" spans="1:2" x14ac:dyDescent="0.25">
      <c r="A131" s="78" t="s">
        <v>195</v>
      </c>
      <c r="B131">
        <f t="shared" ca="1" si="4"/>
        <v>0.51498799572716514</v>
      </c>
    </row>
    <row r="132" spans="1:2" x14ac:dyDescent="0.25">
      <c r="A132" s="79" t="s">
        <v>205</v>
      </c>
      <c r="B132">
        <f t="shared" ca="1" si="4"/>
        <v>0.16869403764768076</v>
      </c>
    </row>
    <row r="133" spans="1:2" x14ac:dyDescent="0.25">
      <c r="A133" s="78" t="s">
        <v>196</v>
      </c>
      <c r="B133">
        <f t="shared" ca="1" si="4"/>
        <v>0.849553226284264</v>
      </c>
    </row>
    <row r="134" spans="1:2" x14ac:dyDescent="0.25">
      <c r="A134" s="78" t="s">
        <v>163</v>
      </c>
      <c r="B134">
        <f t="shared" ca="1" si="4"/>
        <v>0.46794525323618841</v>
      </c>
    </row>
    <row r="135" spans="1:2" x14ac:dyDescent="0.25">
      <c r="A135" s="80" t="s">
        <v>277</v>
      </c>
      <c r="B135">
        <f t="shared" ca="1" si="4"/>
        <v>2.4470375648060982E-2</v>
      </c>
    </row>
    <row r="136" spans="1:2" x14ac:dyDescent="0.25">
      <c r="A136" s="78" t="s">
        <v>193</v>
      </c>
      <c r="B136">
        <f t="shared" ca="1" si="4"/>
        <v>0.67613743676637938</v>
      </c>
    </row>
    <row r="137" spans="1:2" x14ac:dyDescent="0.25">
      <c r="A137" s="79" t="s">
        <v>230</v>
      </c>
      <c r="B137">
        <f t="shared" ca="1" si="4"/>
        <v>0.88685951602244295</v>
      </c>
    </row>
    <row r="138" spans="1:2" x14ac:dyDescent="0.25">
      <c r="A138" s="78" t="s">
        <v>143</v>
      </c>
      <c r="B138">
        <f t="shared" ca="1" si="4"/>
        <v>0.44085466883099267</v>
      </c>
    </row>
    <row r="139" spans="1:2" x14ac:dyDescent="0.25">
      <c r="A139" s="79" t="s">
        <v>261</v>
      </c>
      <c r="B139">
        <f t="shared" ca="1" si="4"/>
        <v>4.736785239809882E-2</v>
      </c>
    </row>
    <row r="140" spans="1:2" x14ac:dyDescent="0.25">
      <c r="A140" s="79" t="s">
        <v>272</v>
      </c>
      <c r="B140">
        <f t="shared" ca="1" si="4"/>
        <v>0.38792787064721657</v>
      </c>
    </row>
    <row r="141" spans="1:2" x14ac:dyDescent="0.25">
      <c r="A141" s="79" t="s">
        <v>249</v>
      </c>
      <c r="B141">
        <f t="shared" ca="1" si="4"/>
        <v>0.82344113383183837</v>
      </c>
    </row>
    <row r="142" spans="1:2" x14ac:dyDescent="0.25">
      <c r="A142" s="79" t="s">
        <v>211</v>
      </c>
      <c r="B142">
        <f t="shared" ca="1" si="4"/>
        <v>0.13302486826288296</v>
      </c>
    </row>
    <row r="143" spans="1:2" x14ac:dyDescent="0.25">
      <c r="A143" s="79" t="s">
        <v>270</v>
      </c>
      <c r="B143">
        <f t="shared" ca="1" si="4"/>
        <v>0.62701837970616325</v>
      </c>
    </row>
    <row r="144" spans="1:2" x14ac:dyDescent="0.25">
      <c r="A144" s="79" t="s">
        <v>257</v>
      </c>
      <c r="B144">
        <f t="shared" ca="1" si="4"/>
        <v>0.52793864698890569</v>
      </c>
    </row>
    <row r="145" spans="1:2" x14ac:dyDescent="0.25">
      <c r="A145" s="78" t="s">
        <v>140</v>
      </c>
      <c r="B145">
        <f t="shared" ca="1" si="4"/>
        <v>0.96815794761446838</v>
      </c>
    </row>
    <row r="146" spans="1:2" x14ac:dyDescent="0.25">
      <c r="A146" s="79" t="s">
        <v>229</v>
      </c>
      <c r="B146">
        <f t="shared" ca="1" si="4"/>
        <v>0.6203890428486708</v>
      </c>
    </row>
    <row r="147" spans="1:2" x14ac:dyDescent="0.25">
      <c r="A147" s="79" t="s">
        <v>267</v>
      </c>
      <c r="B147">
        <f t="shared" ca="1" si="4"/>
        <v>0.71403009825274266</v>
      </c>
    </row>
    <row r="148" spans="1:2" x14ac:dyDescent="0.25">
      <c r="A148" s="78" t="s">
        <v>191</v>
      </c>
      <c r="B148">
        <f t="shared" ca="1" si="4"/>
        <v>0.13908580140045002</v>
      </c>
    </row>
    <row r="149" spans="1:2" x14ac:dyDescent="0.25">
      <c r="A149" s="78" t="s">
        <v>149</v>
      </c>
      <c r="B149">
        <f t="shared" ca="1" si="4"/>
        <v>0.74230306743045482</v>
      </c>
    </row>
    <row r="150" spans="1:2" x14ac:dyDescent="0.25">
      <c r="A150" s="79" t="s">
        <v>232</v>
      </c>
      <c r="B150">
        <f t="shared" ca="1" si="4"/>
        <v>0.41377824447125067</v>
      </c>
    </row>
  </sheetData>
  <sortState ref="A2:B150">
    <sortCondition ref="B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methode "phenylhexyl"</vt:lpstr>
      <vt:lpstr>190520_souches stressées +MS</vt:lpstr>
      <vt:lpstr>full scan +MS</vt:lpstr>
      <vt:lpstr>autoMSMS +MS</vt:lpstr>
      <vt:lpstr>targetMSMS +MS</vt:lpstr>
      <vt:lpstr>meta données</vt:lpstr>
      <vt:lpstr>ordre batch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Damien</dc:creator>
  <cp:lastModifiedBy>admin</cp:lastModifiedBy>
  <dcterms:created xsi:type="dcterms:W3CDTF">2016-10-07T09:33:25Z</dcterms:created>
  <dcterms:modified xsi:type="dcterms:W3CDTF">2019-09-02T15:01:51Z</dcterms:modified>
</cp:coreProperties>
</file>